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<sst xmlns="http://schemas.openxmlformats.org/spreadsheetml/2006/main" count="485" uniqueCount="181">
  <si>
    <t>Name</t>
  </si>
  <si>
    <t>Vorname</t>
  </si>
  <si>
    <t>Verein</t>
  </si>
  <si>
    <t>Altersklasse</t>
  </si>
  <si>
    <t>Startet heute</t>
  </si>
  <si>
    <t>Gewicht Distanz Einhand</t>
  </si>
  <si>
    <t>Gewicht Distanz Zweihand</t>
  </si>
  <si>
    <t>Fliege Ziel</t>
  </si>
  <si>
    <t>Kamrath</t>
  </si>
  <si>
    <t>Norman</t>
  </si>
  <si>
    <t>cc peitz</t>
  </si>
  <si>
    <t>LK</t>
  </si>
  <si>
    <t>Siebenkampf</t>
  </si>
  <si>
    <t>Tieseler</t>
  </si>
  <si>
    <t>Daniel</t>
  </si>
  <si>
    <t>Neumann</t>
  </si>
  <si>
    <t>Jan</t>
  </si>
  <si>
    <t>m</t>
  </si>
  <si>
    <t>Kellinghusen</t>
  </si>
  <si>
    <t>Allround</t>
  </si>
  <si>
    <t>Matthes</t>
  </si>
  <si>
    <t>Katharina</t>
  </si>
  <si>
    <t>SC Borussia Friedrichsfelde</t>
  </si>
  <si>
    <t>Nagel</t>
  </si>
  <si>
    <t>Jens</t>
  </si>
  <si>
    <t>SFC Neptun Luckenau</t>
  </si>
  <si>
    <t>Bruder</t>
  </si>
  <si>
    <t>Klaus - Jürgen</t>
  </si>
  <si>
    <t>Dimmerling</t>
  </si>
  <si>
    <t>Gerhard</t>
  </si>
  <si>
    <t>ASV Bingen</t>
  </si>
  <si>
    <t>Madauß</t>
  </si>
  <si>
    <t>Felix</t>
  </si>
  <si>
    <t>LV Berlin-Brandenburg</t>
  </si>
  <si>
    <t>Trampe</t>
  </si>
  <si>
    <t>Thomas</t>
  </si>
  <si>
    <t>Visser</t>
  </si>
  <si>
    <t>Wiebold</t>
  </si>
  <si>
    <t>BVO Emden</t>
  </si>
  <si>
    <t>Balles</t>
  </si>
  <si>
    <t>Otmar</t>
  </si>
  <si>
    <t>Karden</t>
  </si>
  <si>
    <t>Wagner</t>
  </si>
  <si>
    <t>Frank</t>
  </si>
  <si>
    <t>Schmitt</t>
  </si>
  <si>
    <t>Peter</t>
  </si>
  <si>
    <t>Schmidt</t>
  </si>
  <si>
    <t>Wolfgang</t>
  </si>
  <si>
    <t>ASV Bremerhaven</t>
  </si>
  <si>
    <t>Ernst</t>
  </si>
  <si>
    <t>Kathrin</t>
  </si>
  <si>
    <t>Jahn</t>
  </si>
  <si>
    <t>Anke</t>
  </si>
  <si>
    <t>Stein</t>
  </si>
  <si>
    <t>Janet</t>
  </si>
  <si>
    <t>Dürrwald</t>
  </si>
  <si>
    <t>Sabrina</t>
  </si>
  <si>
    <t>Nicole</t>
  </si>
  <si>
    <t>Harter</t>
  </si>
  <si>
    <t>Michael</t>
  </si>
  <si>
    <t>SAV Bayer Leverkusen</t>
  </si>
  <si>
    <t>Kelterer</t>
  </si>
  <si>
    <t>Erek</t>
  </si>
  <si>
    <t>Endjer</t>
  </si>
  <si>
    <t>Dieter</t>
  </si>
  <si>
    <t>Ralf</t>
  </si>
  <si>
    <t>Zessler</t>
  </si>
  <si>
    <t>Andreas</t>
  </si>
  <si>
    <t>Maisel</t>
  </si>
  <si>
    <t>Jana</t>
  </si>
  <si>
    <t>Gerlach</t>
  </si>
  <si>
    <t>Opitz</t>
  </si>
  <si>
    <t>Verena</t>
  </si>
  <si>
    <t>Döhring</t>
  </si>
  <si>
    <t>Alexander</t>
  </si>
  <si>
    <t>Schönburg</t>
  </si>
  <si>
    <t>David</t>
  </si>
  <si>
    <t>Weigel</t>
  </si>
  <si>
    <t>Ruhl</t>
  </si>
  <si>
    <t>Melanie</t>
  </si>
  <si>
    <t>CC Peitz</t>
  </si>
  <si>
    <t>Maire-Hensge</t>
  </si>
  <si>
    <t>Heinz</t>
  </si>
  <si>
    <t>Ebeling</t>
  </si>
  <si>
    <t>Olaf</t>
  </si>
  <si>
    <t>Schäfer</t>
  </si>
  <si>
    <t>Horst</t>
  </si>
  <si>
    <t>Idar Oberstein</t>
  </si>
  <si>
    <t>Musial</t>
  </si>
  <si>
    <t>Carsten</t>
  </si>
  <si>
    <t>Trinks</t>
  </si>
  <si>
    <t>Tina</t>
  </si>
  <si>
    <t>Andre</t>
  </si>
  <si>
    <t>von Kittlitz</t>
  </si>
  <si>
    <t>Schwabe</t>
  </si>
  <si>
    <t>Christin</t>
  </si>
  <si>
    <t>Fünfkampf</t>
  </si>
  <si>
    <t>Damen</t>
  </si>
  <si>
    <t>Herren</t>
  </si>
  <si>
    <t>AJM</t>
  </si>
  <si>
    <t>AJW</t>
  </si>
  <si>
    <t>BJW</t>
  </si>
  <si>
    <t>Fliege Einhand Weit</t>
  </si>
  <si>
    <t>1. Wurf</t>
  </si>
  <si>
    <t>2.Wurf</t>
  </si>
  <si>
    <t>Punkte</t>
  </si>
  <si>
    <t>Fliege Distanz Zweihand</t>
  </si>
  <si>
    <t>D3</t>
  </si>
  <si>
    <t>Gesamt</t>
  </si>
  <si>
    <t>Worldgames</t>
  </si>
  <si>
    <t xml:space="preserve"> </t>
  </si>
  <si>
    <t>Worldgames bei 4. EM- Qualifikation 2005</t>
  </si>
  <si>
    <t>Platz</t>
  </si>
  <si>
    <t>Gewicht Präzision</t>
  </si>
  <si>
    <t>Gewicht Ziel</t>
  </si>
  <si>
    <t>Dirk</t>
  </si>
  <si>
    <t>CJM</t>
  </si>
  <si>
    <t>Baumann</t>
  </si>
  <si>
    <t>BJM</t>
  </si>
  <si>
    <t>Jugend wbl.</t>
  </si>
  <si>
    <t>Jugend männlich</t>
  </si>
  <si>
    <t>LM</t>
  </si>
  <si>
    <t>Klaus-Jürgen</t>
  </si>
  <si>
    <t>Bingen</t>
  </si>
  <si>
    <t>Joachim</t>
  </si>
  <si>
    <t>Eric</t>
  </si>
  <si>
    <t>Castingclub Peitz</t>
  </si>
  <si>
    <t>SC Borussia 1920 Friedr.</t>
  </si>
  <si>
    <t>Erik</t>
  </si>
  <si>
    <t>Bayer Leverkusen</t>
  </si>
  <si>
    <t>Kittlitz</t>
  </si>
  <si>
    <t>Carsten von</t>
  </si>
  <si>
    <t>VdSA Kellinghusen</t>
  </si>
  <si>
    <t>AC Karden</t>
  </si>
  <si>
    <t>Klett</t>
  </si>
  <si>
    <t>Jürgen</t>
  </si>
  <si>
    <t>Dillingen</t>
  </si>
  <si>
    <t>Hunsinger</t>
  </si>
  <si>
    <t>Josef</t>
  </si>
  <si>
    <t>Idar-Oberstein</t>
  </si>
  <si>
    <t>Hasenhütl</t>
  </si>
  <si>
    <t>ASG Ford Köln</t>
  </si>
  <si>
    <t>Gath</t>
  </si>
  <si>
    <t>Benjamin</t>
  </si>
  <si>
    <t>LD</t>
  </si>
  <si>
    <t>Horx</t>
  </si>
  <si>
    <t>Nadine</t>
  </si>
  <si>
    <t>Abel</t>
  </si>
  <si>
    <t>SAV Süd Tempelhof</t>
  </si>
  <si>
    <t>Rönne</t>
  </si>
  <si>
    <t>Bente</t>
  </si>
  <si>
    <t>Urbanik</t>
  </si>
  <si>
    <t>Sandra</t>
  </si>
  <si>
    <t>TG Westewitz</t>
  </si>
  <si>
    <t>Demin</t>
  </si>
  <si>
    <t>Shenia</t>
  </si>
  <si>
    <t>Kuhfahl</t>
  </si>
  <si>
    <t>Jean-Paul</t>
  </si>
  <si>
    <t>Fischer</t>
  </si>
  <si>
    <t>Krieger</t>
  </si>
  <si>
    <t>Malte</t>
  </si>
  <si>
    <t>MTV Schwabstedt</t>
  </si>
  <si>
    <t>Räther</t>
  </si>
  <si>
    <t>Charlie</t>
  </si>
  <si>
    <t>Schönberg</t>
  </si>
  <si>
    <t>Rothammer</t>
  </si>
  <si>
    <t>Mathias</t>
  </si>
  <si>
    <t>BFV Deggendorf</t>
  </si>
  <si>
    <t>Heiden</t>
  </si>
  <si>
    <t>Bastian</t>
  </si>
  <si>
    <t>Krakow am See</t>
  </si>
  <si>
    <t>Bach</t>
  </si>
  <si>
    <t>Christian</t>
  </si>
  <si>
    <t>Hammerstein</t>
  </si>
  <si>
    <t>Start Nr.</t>
  </si>
  <si>
    <t>Multi Ziel</t>
  </si>
  <si>
    <t>Multi Weit</t>
  </si>
  <si>
    <t>Multi 2-kampf</t>
  </si>
  <si>
    <t>1.</t>
  </si>
  <si>
    <t>2.</t>
  </si>
  <si>
    <t>3.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</si>
</sst>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Microsoft Sans Serif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shrinkToFi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shrinkToFit="1"/>
    </xf>
    <xf numFmtId="0" fontId="0" fillId="0" borderId="5" xfId="0" applyBorder="1" applyAlignment="1">
      <alignment shrinkToFi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0" borderId="6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 quotePrefix="1">
      <alignment/>
    </xf>
    <xf numFmtId="0" fontId="6" fillId="0" borderId="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11" fillId="0" borderId="13" xfId="0" applyNumberFormat="1" applyFont="1" applyBorder="1" applyAlignment="1" quotePrefix="1">
      <alignment/>
    </xf>
    <xf numFmtId="164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4" fontId="9" fillId="0" borderId="13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8" xfId="0" applyFont="1" applyBorder="1" applyAlignment="1">
      <alignment/>
    </xf>
    <xf numFmtId="2" fontId="8" fillId="0" borderId="8" xfId="0" applyNumberFormat="1" applyFont="1" applyBorder="1" applyAlignment="1">
      <alignment/>
    </xf>
    <xf numFmtId="2" fontId="11" fillId="0" borderId="8" xfId="0" applyNumberFormat="1" applyFont="1" applyBorder="1" applyAlignment="1" quotePrefix="1">
      <alignment/>
    </xf>
    <xf numFmtId="164" fontId="8" fillId="0" borderId="8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right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6" fillId="0" borderId="6" xfId="0" applyNumberFormat="1" applyFont="1" applyBorder="1" applyAlignment="1">
      <alignment/>
    </xf>
    <xf numFmtId="0" fontId="8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center"/>
    </xf>
    <xf numFmtId="2" fontId="11" fillId="0" borderId="4" xfId="0" applyNumberFormat="1" applyFont="1" applyBorder="1" applyAlignment="1" quotePrefix="1">
      <alignment/>
    </xf>
    <xf numFmtId="0" fontId="6" fillId="0" borderId="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11" fillId="0" borderId="1" xfId="0" applyNumberFormat="1" applyFont="1" applyBorder="1" applyAlignment="1" quotePrefix="1">
      <alignment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6" fillId="0" borderId="8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25" xfId="0" applyFont="1" applyBorder="1" applyAlignment="1">
      <alignment horizontal="left" shrinkToFit="1"/>
    </xf>
    <xf numFmtId="0" fontId="10" fillId="0" borderId="26" xfId="0" applyFont="1" applyBorder="1" applyAlignment="1">
      <alignment horizontal="left" shrinkToFit="1"/>
    </xf>
    <xf numFmtId="0" fontId="10" fillId="0" borderId="27" xfId="0" applyFont="1" applyBorder="1" applyAlignment="1">
      <alignment horizontal="left" shrinkToFit="1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 textRotation="90" shrinkToFit="1"/>
    </xf>
    <xf numFmtId="164" fontId="7" fillId="0" borderId="2" xfId="0" applyNumberFormat="1" applyFont="1" applyBorder="1" applyAlignment="1">
      <alignment horizontal="center" textRotation="90" shrinkToFit="1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center" shrinkToFit="1"/>
    </xf>
    <xf numFmtId="2" fontId="8" fillId="0" borderId="16" xfId="0" applyNumberFormat="1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1" xfId="0" applyFont="1" applyBorder="1" applyAlignment="1">
      <alignment horizontal="center" textRotation="90" shrinkToFit="1"/>
    </xf>
    <xf numFmtId="0" fontId="8" fillId="0" borderId="2" xfId="0" applyFont="1" applyBorder="1" applyAlignment="1">
      <alignment horizontal="center" textRotation="90" shrinkToFit="1"/>
    </xf>
    <xf numFmtId="0" fontId="7" fillId="0" borderId="17" xfId="0" applyFont="1" applyBorder="1" applyAlignment="1">
      <alignment horizontal="center" textRotation="90" shrinkToFit="1"/>
    </xf>
    <xf numFmtId="0" fontId="7" fillId="0" borderId="29" xfId="0" applyFont="1" applyBorder="1" applyAlignment="1">
      <alignment horizontal="center" textRotation="90"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2" fontId="8" fillId="0" borderId="2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2" xfId="0" applyFont="1" applyBorder="1" applyAlignment="1">
      <alignment horizontal="center" wrapText="1" shrinkToFit="1"/>
    </xf>
    <xf numFmtId="0" fontId="8" fillId="0" borderId="30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 textRotation="90" shrinkToFit="1"/>
    </xf>
    <xf numFmtId="0" fontId="0" fillId="0" borderId="2" xfId="0" applyBorder="1" applyAlignment="1">
      <alignment horizontal="center" textRotation="90" shrinkToFi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shrinkToFit="1"/>
    </xf>
    <xf numFmtId="0" fontId="10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 textRotation="90" wrapText="1" shrinkToFit="1"/>
    </xf>
    <xf numFmtId="0" fontId="9" fillId="0" borderId="2" xfId="0" applyFont="1" applyBorder="1" applyAlignment="1">
      <alignment horizontal="center" textRotation="90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49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" y="868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314325</xdr:colOff>
      <xdr:row>14</xdr:row>
      <xdr:rowOff>123825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09625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59"/>
  <sheetViews>
    <sheetView tabSelected="1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P59" sqref="P59"/>
    </sheetView>
  </sheetViews>
  <sheetFormatPr defaultColWidth="11.421875" defaultRowHeight="12.75"/>
  <cols>
    <col min="1" max="1" width="7.421875" style="72" customWidth="1"/>
    <col min="2" max="3" width="11.421875" style="71" customWidth="1"/>
    <col min="4" max="4" width="19.8515625" style="71" customWidth="1"/>
    <col min="5" max="5" width="6.00390625" style="72" customWidth="1"/>
    <col min="6" max="6" width="0" style="72" hidden="1" customWidth="1"/>
    <col min="7" max="7" width="7.8515625" style="72" customWidth="1"/>
    <col min="8" max="9" width="8.7109375" style="73" customWidth="1"/>
    <col min="10" max="10" width="9.57421875" style="72" customWidth="1"/>
    <col min="11" max="11" width="7.57421875" style="72" customWidth="1"/>
    <col min="12" max="12" width="8.00390625" style="74" customWidth="1"/>
    <col min="13" max="13" width="7.57421875" style="75" customWidth="1"/>
    <col min="14" max="14" width="10.140625" style="76" customWidth="1"/>
    <col min="15" max="15" width="3.7109375" style="80" customWidth="1"/>
    <col min="16" max="17" width="8.7109375" style="73" customWidth="1"/>
    <col min="18" max="18" width="8.00390625" style="77" customWidth="1"/>
    <col min="19" max="19" width="7.57421875" style="75" customWidth="1"/>
    <col min="20" max="20" width="10.00390625" style="78" customWidth="1"/>
    <col min="21" max="21" width="3.7109375" style="81" customWidth="1"/>
    <col min="22" max="22" width="7.57421875" style="72" customWidth="1"/>
    <col min="23" max="23" width="8.00390625" style="74" customWidth="1"/>
    <col min="24" max="24" width="7.57421875" style="75" customWidth="1"/>
    <col min="25" max="25" width="8.28125" style="79" customWidth="1"/>
    <col min="26" max="26" width="3.7109375" style="80" customWidth="1"/>
    <col min="27" max="27" width="10.140625" style="76" customWidth="1"/>
    <col min="28" max="28" width="3.7109375" style="80" customWidth="1"/>
    <col min="29" max="16384" width="11.421875" style="72" customWidth="1"/>
  </cols>
  <sheetData>
    <row r="1" ht="13.5" thickBot="1"/>
    <row r="2" spans="1:28" ht="33" customHeight="1">
      <c r="A2" s="170" t="s">
        <v>174</v>
      </c>
      <c r="B2" s="170" t="s">
        <v>0</v>
      </c>
      <c r="C2" s="158" t="s">
        <v>1</v>
      </c>
      <c r="D2" s="158" t="s">
        <v>2</v>
      </c>
      <c r="E2" s="160" t="s">
        <v>3</v>
      </c>
      <c r="F2" s="41"/>
      <c r="G2" s="158" t="s">
        <v>7</v>
      </c>
      <c r="H2" s="166" t="s">
        <v>102</v>
      </c>
      <c r="I2" s="167"/>
      <c r="J2" s="168" t="s">
        <v>113</v>
      </c>
      <c r="K2" s="168" t="s">
        <v>114</v>
      </c>
      <c r="L2" s="156" t="s">
        <v>5</v>
      </c>
      <c r="M2" s="157"/>
      <c r="N2" s="152" t="s">
        <v>96</v>
      </c>
      <c r="O2" s="150" t="s">
        <v>112</v>
      </c>
      <c r="P2" s="154" t="s">
        <v>106</v>
      </c>
      <c r="Q2" s="155"/>
      <c r="R2" s="156" t="s">
        <v>6</v>
      </c>
      <c r="S2" s="157"/>
      <c r="T2" s="164" t="s">
        <v>12</v>
      </c>
      <c r="U2" s="162" t="s">
        <v>112</v>
      </c>
      <c r="V2" s="168" t="s">
        <v>175</v>
      </c>
      <c r="W2" s="156" t="s">
        <v>176</v>
      </c>
      <c r="X2" s="157"/>
      <c r="Y2" s="194" t="s">
        <v>177</v>
      </c>
      <c r="Z2" s="150" t="s">
        <v>112</v>
      </c>
      <c r="AA2" s="152" t="s">
        <v>19</v>
      </c>
      <c r="AB2" s="150" t="s">
        <v>112</v>
      </c>
    </row>
    <row r="3" spans="1:28" ht="13.5" thickBot="1">
      <c r="A3" s="171"/>
      <c r="B3" s="171"/>
      <c r="C3" s="159"/>
      <c r="D3" s="159"/>
      <c r="E3" s="161"/>
      <c r="F3" s="43" t="s">
        <v>4</v>
      </c>
      <c r="G3" s="159"/>
      <c r="H3" s="44" t="s">
        <v>103</v>
      </c>
      <c r="I3" s="45" t="s">
        <v>104</v>
      </c>
      <c r="J3" s="169"/>
      <c r="K3" s="169"/>
      <c r="L3" s="46" t="s">
        <v>17</v>
      </c>
      <c r="M3" s="47" t="s">
        <v>105</v>
      </c>
      <c r="N3" s="153"/>
      <c r="O3" s="151"/>
      <c r="P3" s="44" t="s">
        <v>103</v>
      </c>
      <c r="Q3" s="45" t="s">
        <v>104</v>
      </c>
      <c r="R3" s="44" t="s">
        <v>17</v>
      </c>
      <c r="S3" s="47" t="s">
        <v>105</v>
      </c>
      <c r="T3" s="165"/>
      <c r="U3" s="163"/>
      <c r="V3" s="169"/>
      <c r="W3" s="46" t="s">
        <v>17</v>
      </c>
      <c r="X3" s="47" t="s">
        <v>105</v>
      </c>
      <c r="Y3" s="195"/>
      <c r="Z3" s="151"/>
      <c r="AA3" s="153"/>
      <c r="AB3" s="151"/>
    </row>
    <row r="4" spans="1:28" ht="18" customHeight="1" thickBot="1">
      <c r="A4" s="172" t="s">
        <v>98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91"/>
      <c r="W4" s="191"/>
      <c r="X4" s="191"/>
      <c r="Y4" s="191"/>
      <c r="Z4" s="191"/>
      <c r="AA4" s="191"/>
      <c r="AB4" s="191"/>
    </row>
    <row r="5" spans="1:28" ht="12.75">
      <c r="A5" s="138"/>
      <c r="B5" s="123" t="s">
        <v>23</v>
      </c>
      <c r="C5" s="124" t="s">
        <v>24</v>
      </c>
      <c r="D5" s="125" t="s">
        <v>25</v>
      </c>
      <c r="E5" s="126" t="s">
        <v>121</v>
      </c>
      <c r="F5" s="83" t="s">
        <v>19</v>
      </c>
      <c r="G5" s="83">
        <v>100</v>
      </c>
      <c r="H5" s="84">
        <v>60.6</v>
      </c>
      <c r="I5" s="84">
        <v>60.47</v>
      </c>
      <c r="J5" s="83">
        <v>96</v>
      </c>
      <c r="K5" s="83">
        <v>95</v>
      </c>
      <c r="L5" s="85">
        <v>71.92</v>
      </c>
      <c r="M5" s="86">
        <f>L5*1.5</f>
        <v>107.88</v>
      </c>
      <c r="N5" s="89">
        <f>SUM(G5:K5)+M5</f>
        <v>519.95</v>
      </c>
      <c r="O5" s="88"/>
      <c r="P5" s="84">
        <v>77.16</v>
      </c>
      <c r="Q5" s="84">
        <v>74.34</v>
      </c>
      <c r="R5" s="90">
        <v>107.06</v>
      </c>
      <c r="S5" s="86">
        <f>IF(R5="","",R5*1.5)</f>
        <v>160.59</v>
      </c>
      <c r="T5" s="91">
        <f>IF(P5="","",N5+P5+Q5+S5)</f>
        <v>832.0400000000001</v>
      </c>
      <c r="U5" s="92"/>
      <c r="V5" s="83">
        <v>80</v>
      </c>
      <c r="W5" s="85">
        <v>106.2</v>
      </c>
      <c r="X5" s="86">
        <f>W5*1.5</f>
        <v>159.3</v>
      </c>
      <c r="Y5" s="87">
        <f>SUM(X5+V5)</f>
        <v>239.3</v>
      </c>
      <c r="Z5" s="88"/>
      <c r="AA5" s="89">
        <f>T5+V5+X5</f>
        <v>1071.3400000000001</v>
      </c>
      <c r="AB5" s="88" t="s">
        <v>178</v>
      </c>
    </row>
    <row r="6" spans="1:28" ht="12.75">
      <c r="A6" s="139"/>
      <c r="B6" s="127" t="s">
        <v>81</v>
      </c>
      <c r="C6" s="115" t="s">
        <v>82</v>
      </c>
      <c r="D6" s="115" t="s">
        <v>132</v>
      </c>
      <c r="E6" s="114" t="s">
        <v>121</v>
      </c>
      <c r="F6" s="48"/>
      <c r="G6" s="48">
        <v>100</v>
      </c>
      <c r="H6" s="49">
        <v>59.44</v>
      </c>
      <c r="I6" s="49">
        <v>57.85</v>
      </c>
      <c r="J6" s="48">
        <v>98</v>
      </c>
      <c r="K6" s="48">
        <v>90</v>
      </c>
      <c r="L6" s="50">
        <v>68.6</v>
      </c>
      <c r="M6" s="51">
        <f>L6*1.5</f>
        <v>102.89999999999999</v>
      </c>
      <c r="N6" s="35">
        <f>SUM(G6:K6)+M6</f>
        <v>508.18999999999994</v>
      </c>
      <c r="O6" s="40"/>
      <c r="P6" s="49">
        <v>79.52</v>
      </c>
      <c r="Q6" s="49">
        <v>76.5</v>
      </c>
      <c r="R6" s="52">
        <v>109.71</v>
      </c>
      <c r="S6" s="51">
        <f>IF(R6="","",R6*1.5)</f>
        <v>164.565</v>
      </c>
      <c r="T6" s="82">
        <f>IF(P6="","",N6+P6+Q6+S6)</f>
        <v>828.7749999999999</v>
      </c>
      <c r="U6" s="93"/>
      <c r="V6" s="48">
        <v>80</v>
      </c>
      <c r="W6" s="50">
        <v>108.19</v>
      </c>
      <c r="X6" s="51">
        <f>W6*1.5</f>
        <v>162.285</v>
      </c>
      <c r="Y6" s="53">
        <f>SUM(X6+V6)</f>
        <v>242.285</v>
      </c>
      <c r="Z6" s="40"/>
      <c r="AA6" s="35">
        <f>T6+V6+X6</f>
        <v>1071.06</v>
      </c>
      <c r="AB6" s="40" t="s">
        <v>179</v>
      </c>
    </row>
    <row r="7" spans="1:28" ht="12.75">
      <c r="A7" s="139"/>
      <c r="B7" s="127" t="s">
        <v>53</v>
      </c>
      <c r="C7" s="115" t="s">
        <v>65</v>
      </c>
      <c r="D7" s="113" t="s">
        <v>25</v>
      </c>
      <c r="E7" s="114" t="s">
        <v>121</v>
      </c>
      <c r="F7" s="48"/>
      <c r="G7" s="48">
        <v>100</v>
      </c>
      <c r="H7" s="49">
        <v>60.62</v>
      </c>
      <c r="I7" s="49">
        <v>55.92</v>
      </c>
      <c r="J7" s="48">
        <v>98</v>
      </c>
      <c r="K7" s="48">
        <v>100</v>
      </c>
      <c r="L7" s="50">
        <v>66.38</v>
      </c>
      <c r="M7" s="51">
        <f>L7*1.5</f>
        <v>99.57</v>
      </c>
      <c r="N7" s="35">
        <f>SUM(G7:K7)+M7</f>
        <v>514.11</v>
      </c>
      <c r="O7" s="40"/>
      <c r="P7" s="49">
        <v>79.09</v>
      </c>
      <c r="Q7" s="49">
        <v>72.3</v>
      </c>
      <c r="R7" s="52">
        <v>104.83</v>
      </c>
      <c r="S7" s="51">
        <f>IF(R7="","",R7*1.5)</f>
        <v>157.245</v>
      </c>
      <c r="T7" s="82">
        <f>IF(P7="","",N7+P7+Q7+S7)</f>
        <v>822.745</v>
      </c>
      <c r="U7" s="93"/>
      <c r="V7" s="48">
        <v>80</v>
      </c>
      <c r="W7" s="50">
        <v>104.68</v>
      </c>
      <c r="X7" s="51">
        <f>W7*1.5</f>
        <v>157.02</v>
      </c>
      <c r="Y7" s="53">
        <f>SUM(X7+V7)</f>
        <v>237.02</v>
      </c>
      <c r="Z7" s="40"/>
      <c r="AA7" s="35">
        <f>T7+V7+X7</f>
        <v>1059.765</v>
      </c>
      <c r="AB7" s="40" t="s">
        <v>180</v>
      </c>
    </row>
    <row r="8" spans="1:28" ht="12.75">
      <c r="A8" s="139"/>
      <c r="B8" s="127" t="s">
        <v>61</v>
      </c>
      <c r="C8" s="115" t="s">
        <v>128</v>
      </c>
      <c r="D8" s="113" t="s">
        <v>25</v>
      </c>
      <c r="E8" s="114" t="s">
        <v>121</v>
      </c>
      <c r="F8" s="48"/>
      <c r="G8" s="48">
        <v>95</v>
      </c>
      <c r="H8" s="49">
        <v>60.73</v>
      </c>
      <c r="I8" s="49">
        <v>58.67</v>
      </c>
      <c r="J8" s="48">
        <v>94</v>
      </c>
      <c r="K8" s="48">
        <v>95</v>
      </c>
      <c r="L8" s="50">
        <v>70.38</v>
      </c>
      <c r="M8" s="51">
        <f>L8*1.5</f>
        <v>105.57</v>
      </c>
      <c r="N8" s="35">
        <f>SUM(G8:K8)+M8</f>
        <v>508.96999999999997</v>
      </c>
      <c r="O8" s="40"/>
      <c r="P8" s="49">
        <v>76.93</v>
      </c>
      <c r="Q8" s="49">
        <v>76.93</v>
      </c>
      <c r="R8" s="52">
        <v>101.09</v>
      </c>
      <c r="S8" s="51">
        <f>IF(R8="","",R8*1.5)</f>
        <v>151.635</v>
      </c>
      <c r="T8" s="82">
        <f>IF(P8="","",N8+P8+Q8+S8)</f>
        <v>814.4649999999999</v>
      </c>
      <c r="U8" s="93"/>
      <c r="V8" s="48">
        <v>90</v>
      </c>
      <c r="W8" s="50">
        <v>101.53</v>
      </c>
      <c r="X8" s="51">
        <f>W8*1.5</f>
        <v>152.29500000000002</v>
      </c>
      <c r="Y8" s="53">
        <f>SUM(X8+V8)</f>
        <v>242.29500000000002</v>
      </c>
      <c r="Z8" s="40"/>
      <c r="AA8" s="35">
        <f>T8+V8+X8</f>
        <v>1056.76</v>
      </c>
      <c r="AB8" s="40"/>
    </row>
    <row r="9" spans="1:28" ht="12.75">
      <c r="A9" s="139"/>
      <c r="B9" s="128" t="s">
        <v>39</v>
      </c>
      <c r="C9" s="113" t="s">
        <v>40</v>
      </c>
      <c r="D9" s="113" t="s">
        <v>133</v>
      </c>
      <c r="E9" s="114" t="s">
        <v>121</v>
      </c>
      <c r="F9" s="48"/>
      <c r="G9" s="48">
        <v>95</v>
      </c>
      <c r="H9" s="49">
        <v>60.92</v>
      </c>
      <c r="I9" s="49">
        <v>56.95</v>
      </c>
      <c r="J9" s="48">
        <v>88</v>
      </c>
      <c r="K9" s="48">
        <v>100</v>
      </c>
      <c r="L9" s="50">
        <v>68.97</v>
      </c>
      <c r="M9" s="51">
        <f>L9*1.5</f>
        <v>103.455</v>
      </c>
      <c r="N9" s="35">
        <f>SUM(G9:K9)+M9</f>
        <v>504.325</v>
      </c>
      <c r="O9" s="40"/>
      <c r="P9" s="49">
        <v>79.76</v>
      </c>
      <c r="Q9" s="49">
        <v>74.93</v>
      </c>
      <c r="R9" s="52">
        <v>111.04</v>
      </c>
      <c r="S9" s="51">
        <f>IF(R9="","",R9*1.5)</f>
        <v>166.56</v>
      </c>
      <c r="T9" s="82">
        <f>IF(P9="","",N9+P9+Q9+S9)</f>
        <v>825.575</v>
      </c>
      <c r="U9" s="93"/>
      <c r="V9" s="48">
        <v>80</v>
      </c>
      <c r="W9" s="50">
        <v>100.52</v>
      </c>
      <c r="X9" s="51">
        <f>W9*1.5</f>
        <v>150.78</v>
      </c>
      <c r="Y9" s="53">
        <f>SUM(X9+V9)</f>
        <v>230.78</v>
      </c>
      <c r="Z9" s="40"/>
      <c r="AA9" s="35">
        <f>T9+V9+X9</f>
        <v>1056.355</v>
      </c>
      <c r="AB9" s="40"/>
    </row>
    <row r="10" spans="1:28" ht="12.75">
      <c r="A10" s="139"/>
      <c r="B10" s="128" t="s">
        <v>58</v>
      </c>
      <c r="C10" s="113" t="s">
        <v>59</v>
      </c>
      <c r="D10" s="113" t="s">
        <v>129</v>
      </c>
      <c r="E10" s="129" t="s">
        <v>121</v>
      </c>
      <c r="F10" s="48"/>
      <c r="G10" s="48">
        <v>80</v>
      </c>
      <c r="H10" s="49">
        <v>69.64</v>
      </c>
      <c r="I10" s="49">
        <v>63.36</v>
      </c>
      <c r="J10" s="48">
        <v>96</v>
      </c>
      <c r="K10" s="48">
        <v>85</v>
      </c>
      <c r="L10" s="50">
        <v>69.94</v>
      </c>
      <c r="M10" s="51">
        <f>L10*1.5</f>
        <v>104.91</v>
      </c>
      <c r="N10" s="35">
        <f>SUM(G10:K10)+M10</f>
        <v>498.90999999999997</v>
      </c>
      <c r="O10" s="40"/>
      <c r="P10" s="49">
        <v>74.52</v>
      </c>
      <c r="Q10" s="49">
        <v>74.22</v>
      </c>
      <c r="R10" s="52">
        <v>94.6</v>
      </c>
      <c r="S10" s="51">
        <f>IF(R10="","",R10*1.5)</f>
        <v>141.89999999999998</v>
      </c>
      <c r="T10" s="82">
        <f>IF(P10="","",N10+P10+Q10+S10)</f>
        <v>789.55</v>
      </c>
      <c r="U10" s="93"/>
      <c r="V10" s="48">
        <v>95</v>
      </c>
      <c r="W10" s="50">
        <v>105.33</v>
      </c>
      <c r="X10" s="51">
        <f>W10*1.5</f>
        <v>157.995</v>
      </c>
      <c r="Y10" s="53">
        <f>SUM(X10+V10)</f>
        <v>252.995</v>
      </c>
      <c r="Z10" s="40"/>
      <c r="AA10" s="35">
        <f>T10+V10+X10</f>
        <v>1042.545</v>
      </c>
      <c r="AB10" s="40"/>
    </row>
    <row r="11" spans="1:28" ht="12.75">
      <c r="A11" s="139"/>
      <c r="B11" s="127" t="s">
        <v>83</v>
      </c>
      <c r="C11" s="115" t="s">
        <v>84</v>
      </c>
      <c r="D11" s="113" t="s">
        <v>25</v>
      </c>
      <c r="E11" s="114" t="s">
        <v>121</v>
      </c>
      <c r="F11" s="48"/>
      <c r="G11" s="48">
        <v>85</v>
      </c>
      <c r="H11" s="49">
        <v>60.85</v>
      </c>
      <c r="I11" s="49">
        <v>60.68</v>
      </c>
      <c r="J11" s="48">
        <v>98</v>
      </c>
      <c r="K11" s="48">
        <v>95</v>
      </c>
      <c r="L11" s="50">
        <v>68.98</v>
      </c>
      <c r="M11" s="51">
        <f>L11*1.5</f>
        <v>103.47</v>
      </c>
      <c r="N11" s="35">
        <f>SUM(G11:K11)+M11</f>
        <v>503</v>
      </c>
      <c r="O11" s="40"/>
      <c r="P11" s="49">
        <v>74.44</v>
      </c>
      <c r="Q11" s="49">
        <v>72.37</v>
      </c>
      <c r="R11" s="52">
        <v>95.77</v>
      </c>
      <c r="S11" s="51">
        <f>IF(R11="","",R11*1.5)</f>
        <v>143.655</v>
      </c>
      <c r="T11" s="82">
        <f>IF(P11="","",N11+P11+Q11+S11)</f>
        <v>793.465</v>
      </c>
      <c r="U11" s="93"/>
      <c r="V11" s="48">
        <v>90</v>
      </c>
      <c r="W11" s="50">
        <v>103.66</v>
      </c>
      <c r="X11" s="51">
        <f>W11*1.5</f>
        <v>155.49</v>
      </c>
      <c r="Y11" s="53">
        <f>SUM(X11+V11)</f>
        <v>245.49</v>
      </c>
      <c r="Z11" s="40"/>
      <c r="AA11" s="35">
        <f>T11+V11+X11</f>
        <v>1038.955</v>
      </c>
      <c r="AB11" s="40"/>
    </row>
    <row r="12" spans="1:28" ht="12.75">
      <c r="A12" s="139"/>
      <c r="B12" s="128" t="s">
        <v>28</v>
      </c>
      <c r="C12" s="113" t="s">
        <v>29</v>
      </c>
      <c r="D12" s="113" t="s">
        <v>123</v>
      </c>
      <c r="E12" s="114" t="s">
        <v>121</v>
      </c>
      <c r="F12" s="48" t="s">
        <v>19</v>
      </c>
      <c r="G12" s="48">
        <v>100</v>
      </c>
      <c r="H12" s="49">
        <v>62.44</v>
      </c>
      <c r="I12" s="49">
        <v>61.63</v>
      </c>
      <c r="J12" s="48">
        <v>84</v>
      </c>
      <c r="K12" s="48">
        <v>85</v>
      </c>
      <c r="L12" s="50">
        <v>68.15</v>
      </c>
      <c r="M12" s="51">
        <f>L12*1.5</f>
        <v>102.22500000000001</v>
      </c>
      <c r="N12" s="35">
        <f>SUM(G12:K12)+M12</f>
        <v>495.295</v>
      </c>
      <c r="O12" s="40"/>
      <c r="P12" s="49">
        <v>75.78</v>
      </c>
      <c r="Q12" s="49">
        <v>70.89</v>
      </c>
      <c r="R12" s="52">
        <v>98.85</v>
      </c>
      <c r="S12" s="51">
        <f>IF(R12="","",R12*1.5)</f>
        <v>148.27499999999998</v>
      </c>
      <c r="T12" s="82">
        <f>IF(P12="","",N12+P12+Q12+S12)</f>
        <v>790.24</v>
      </c>
      <c r="U12" s="93"/>
      <c r="V12" s="48">
        <v>80</v>
      </c>
      <c r="W12" s="50">
        <v>96.76</v>
      </c>
      <c r="X12" s="51">
        <f>W12*1.5</f>
        <v>145.14000000000001</v>
      </c>
      <c r="Y12" s="53">
        <f>SUM(X12+V12)</f>
        <v>225.14000000000001</v>
      </c>
      <c r="Z12" s="40"/>
      <c r="AA12" s="35">
        <f>T12+V12+X12</f>
        <v>1015.38</v>
      </c>
      <c r="AB12" s="40"/>
    </row>
    <row r="13" spans="1:28" ht="12.75">
      <c r="A13" s="139"/>
      <c r="B13" s="127" t="s">
        <v>26</v>
      </c>
      <c r="C13" s="115" t="s">
        <v>122</v>
      </c>
      <c r="D13" s="113" t="s">
        <v>25</v>
      </c>
      <c r="E13" s="114" t="s">
        <v>121</v>
      </c>
      <c r="F13" s="48" t="s">
        <v>19</v>
      </c>
      <c r="G13" s="48">
        <v>90</v>
      </c>
      <c r="H13" s="49">
        <v>60.85</v>
      </c>
      <c r="I13" s="49">
        <v>58.06</v>
      </c>
      <c r="J13" s="48">
        <v>90</v>
      </c>
      <c r="K13" s="48">
        <v>85</v>
      </c>
      <c r="L13" s="50">
        <v>67.21</v>
      </c>
      <c r="M13" s="51">
        <f>L13*1.5</f>
        <v>100.815</v>
      </c>
      <c r="N13" s="35">
        <f>SUM(G13:K13)+M13</f>
        <v>484.72499999999997</v>
      </c>
      <c r="O13" s="40"/>
      <c r="P13" s="49">
        <v>79.36</v>
      </c>
      <c r="Q13" s="49">
        <v>77.72</v>
      </c>
      <c r="R13" s="52">
        <v>98.21</v>
      </c>
      <c r="S13" s="51">
        <f>IF(R13="","",R13*1.5)</f>
        <v>147.315</v>
      </c>
      <c r="T13" s="82">
        <f>IF(P13="","",N13+P13+Q13+S13)</f>
        <v>789.1199999999999</v>
      </c>
      <c r="U13" s="93"/>
      <c r="V13" s="48">
        <v>75</v>
      </c>
      <c r="W13" s="50">
        <v>98.59</v>
      </c>
      <c r="X13" s="51">
        <f>W13*1.5</f>
        <v>147.885</v>
      </c>
      <c r="Y13" s="53">
        <f>SUM(X13+V13)</f>
        <v>222.885</v>
      </c>
      <c r="Z13" s="40"/>
      <c r="AA13" s="35">
        <f>T13+V13+X13</f>
        <v>1012.0049999999999</v>
      </c>
      <c r="AB13" s="40"/>
    </row>
    <row r="14" spans="1:28" ht="13.5" thickBot="1">
      <c r="A14" s="139"/>
      <c r="B14" s="127" t="s">
        <v>15</v>
      </c>
      <c r="C14" s="115" t="s">
        <v>16</v>
      </c>
      <c r="D14" s="115" t="s">
        <v>132</v>
      </c>
      <c r="E14" s="114" t="s">
        <v>121</v>
      </c>
      <c r="F14" s="48" t="s">
        <v>19</v>
      </c>
      <c r="G14" s="48">
        <v>80</v>
      </c>
      <c r="H14" s="49">
        <v>60.09</v>
      </c>
      <c r="I14" s="49">
        <v>57.23</v>
      </c>
      <c r="J14" s="48">
        <v>88</v>
      </c>
      <c r="K14" s="48">
        <v>70</v>
      </c>
      <c r="L14" s="50">
        <v>70.78</v>
      </c>
      <c r="M14" s="51">
        <f>L14*1.5</f>
        <v>106.17</v>
      </c>
      <c r="N14" s="35">
        <f>SUM(G14:K14)+M14</f>
        <v>461.49</v>
      </c>
      <c r="O14" s="40"/>
      <c r="P14" s="49">
        <v>68.37</v>
      </c>
      <c r="Q14" s="49">
        <v>66.38</v>
      </c>
      <c r="R14" s="52">
        <v>100.06</v>
      </c>
      <c r="S14" s="51">
        <f>IF(R14="","",R14*1.5)</f>
        <v>150.09</v>
      </c>
      <c r="T14" s="82">
        <f>IF(P14="","",N14+P14+Q14+S14)</f>
        <v>746.33</v>
      </c>
      <c r="U14" s="93"/>
      <c r="V14" s="48">
        <v>75</v>
      </c>
      <c r="W14" s="50">
        <v>103.4</v>
      </c>
      <c r="X14" s="51">
        <f>W14*1.5</f>
        <v>155.10000000000002</v>
      </c>
      <c r="Y14" s="53">
        <f>SUM(X14+V14)</f>
        <v>230.10000000000002</v>
      </c>
      <c r="Z14" s="40"/>
      <c r="AA14" s="35">
        <f>T14+V14+X14</f>
        <v>976.4300000000001</v>
      </c>
      <c r="AB14" s="40"/>
    </row>
    <row r="15" spans="1:28" ht="13.5" thickBot="1">
      <c r="A15" s="140"/>
      <c r="B15" s="123" t="s">
        <v>159</v>
      </c>
      <c r="C15" s="124" t="s">
        <v>160</v>
      </c>
      <c r="D15" s="124" t="s">
        <v>161</v>
      </c>
      <c r="E15" s="126" t="s">
        <v>118</v>
      </c>
      <c r="F15" s="83" t="s">
        <v>19</v>
      </c>
      <c r="G15" s="83">
        <v>55</v>
      </c>
      <c r="H15" s="84">
        <v>52.91</v>
      </c>
      <c r="I15" s="84">
        <v>52.39</v>
      </c>
      <c r="J15" s="83">
        <v>82</v>
      </c>
      <c r="K15" s="83">
        <v>90</v>
      </c>
      <c r="L15" s="96">
        <v>64.54</v>
      </c>
      <c r="M15" s="86">
        <f>L15*1.5</f>
        <v>96.81</v>
      </c>
      <c r="N15" s="89">
        <f>SUM(G15:K15)+M15</f>
        <v>429.11</v>
      </c>
      <c r="O15" s="88"/>
      <c r="P15" s="84"/>
      <c r="Q15" s="84"/>
      <c r="R15" s="90"/>
      <c r="S15" s="86">
        <f>IF(R15="","",R15*1.5)</f>
      </c>
      <c r="T15" s="91">
        <f>IF(P15="","",N15+P15+Q15+S15)</f>
      </c>
      <c r="U15" s="98"/>
      <c r="V15" s="83"/>
      <c r="W15" s="96"/>
      <c r="X15" s="86"/>
      <c r="Y15" s="87"/>
      <c r="Z15" s="88"/>
      <c r="AA15" s="89"/>
      <c r="AB15" s="88"/>
    </row>
    <row r="16" spans="1:28" ht="12.75">
      <c r="A16" s="139"/>
      <c r="B16" s="128" t="s">
        <v>77</v>
      </c>
      <c r="C16" s="113" t="s">
        <v>35</v>
      </c>
      <c r="D16" s="113" t="s">
        <v>127</v>
      </c>
      <c r="E16" s="114" t="s">
        <v>121</v>
      </c>
      <c r="F16" s="48" t="s">
        <v>19</v>
      </c>
      <c r="G16" s="48">
        <v>90</v>
      </c>
      <c r="H16" s="49">
        <v>51.72</v>
      </c>
      <c r="I16" s="49">
        <v>51.54</v>
      </c>
      <c r="J16" s="48">
        <v>94</v>
      </c>
      <c r="K16" s="48">
        <v>90</v>
      </c>
      <c r="L16" s="50">
        <v>63.07</v>
      </c>
      <c r="M16" s="51">
        <f>L16*1.5</f>
        <v>94.605</v>
      </c>
      <c r="N16" s="35">
        <f>SUM(G16:K16)+M16</f>
        <v>471.865</v>
      </c>
      <c r="O16" s="40"/>
      <c r="P16" s="49">
        <v>61.01</v>
      </c>
      <c r="Q16" s="49">
        <v>57.46</v>
      </c>
      <c r="R16" s="52">
        <v>91.7</v>
      </c>
      <c r="S16" s="51">
        <f>IF(R16="","",R16*1.5)</f>
        <v>137.55</v>
      </c>
      <c r="T16" s="82">
        <f>IF(P16="","",N16+P16+Q16+S16)</f>
        <v>727.885</v>
      </c>
      <c r="U16" s="93"/>
      <c r="V16" s="48">
        <v>80</v>
      </c>
      <c r="W16" s="50">
        <v>84.36</v>
      </c>
      <c r="X16" s="51">
        <f>W16*1.5</f>
        <v>126.53999999999999</v>
      </c>
      <c r="Y16" s="53">
        <f>SUM(X16+V16)</f>
        <v>206.54</v>
      </c>
      <c r="Z16" s="40"/>
      <c r="AA16" s="35">
        <f>T16+V16+X16</f>
        <v>934.425</v>
      </c>
      <c r="AB16" s="40"/>
    </row>
    <row r="17" spans="1:28" ht="13.5" thickBot="1">
      <c r="A17" s="140"/>
      <c r="B17" s="127" t="s">
        <v>164</v>
      </c>
      <c r="C17" s="113" t="s">
        <v>115</v>
      </c>
      <c r="D17" s="113" t="s">
        <v>153</v>
      </c>
      <c r="E17" s="114" t="s">
        <v>118</v>
      </c>
      <c r="F17" s="113" t="s">
        <v>158</v>
      </c>
      <c r="G17" s="48">
        <v>95</v>
      </c>
      <c r="H17" s="49">
        <v>41.78</v>
      </c>
      <c r="I17" s="49">
        <v>40.4</v>
      </c>
      <c r="J17" s="48">
        <v>90</v>
      </c>
      <c r="K17" s="48">
        <v>100</v>
      </c>
      <c r="L17" s="54">
        <v>57.7</v>
      </c>
      <c r="M17" s="51">
        <f>L17*1.5</f>
        <v>86.55000000000001</v>
      </c>
      <c r="N17" s="35">
        <f>SUM(G17:K17)+M17</f>
        <v>453.73</v>
      </c>
      <c r="O17" s="40"/>
      <c r="P17" s="49"/>
      <c r="Q17" s="49"/>
      <c r="R17" s="52"/>
      <c r="S17" s="51">
        <f>IF(R17="","",R17*1.5)</f>
      </c>
      <c r="T17" s="82">
        <f>IF(P17="","",N17+P17+Q17+S17)</f>
      </c>
      <c r="U17" s="99"/>
      <c r="V17" s="48"/>
      <c r="W17" s="54"/>
      <c r="X17" s="51"/>
      <c r="Y17" s="53"/>
      <c r="Z17" s="40"/>
      <c r="AA17" s="35"/>
      <c r="AB17" s="40"/>
    </row>
    <row r="18" spans="1:28" ht="12.75">
      <c r="A18" s="139"/>
      <c r="B18" s="128" t="s">
        <v>31</v>
      </c>
      <c r="C18" s="113" t="s">
        <v>32</v>
      </c>
      <c r="D18" s="113" t="s">
        <v>33</v>
      </c>
      <c r="E18" s="114" t="s">
        <v>121</v>
      </c>
      <c r="F18" s="48"/>
      <c r="G18" s="48">
        <v>80</v>
      </c>
      <c r="H18" s="49">
        <v>56.51</v>
      </c>
      <c r="I18" s="49">
        <v>56.28</v>
      </c>
      <c r="J18" s="48">
        <v>92</v>
      </c>
      <c r="K18" s="48">
        <v>75</v>
      </c>
      <c r="L18" s="50">
        <v>69.64</v>
      </c>
      <c r="M18" s="51">
        <f>L18*1.5</f>
        <v>104.46000000000001</v>
      </c>
      <c r="N18" s="35">
        <f>SUM(G18:K18)+M18</f>
        <v>464.25</v>
      </c>
      <c r="O18" s="40"/>
      <c r="P18" s="49">
        <v>71.48</v>
      </c>
      <c r="Q18" s="49">
        <v>68.43</v>
      </c>
      <c r="R18" s="52">
        <v>98.5</v>
      </c>
      <c r="S18" s="51">
        <f>IF(R18="","",R18*1.5)</f>
        <v>147.75</v>
      </c>
      <c r="T18" s="82">
        <f>IF(P18="","",N18+P18+Q18+S18)</f>
        <v>751.9100000000001</v>
      </c>
      <c r="U18" s="93"/>
      <c r="V18" s="48">
        <v>55</v>
      </c>
      <c r="W18" s="50">
        <v>81.2</v>
      </c>
      <c r="X18" s="51">
        <f>W18*1.5</f>
        <v>121.80000000000001</v>
      </c>
      <c r="Y18" s="53">
        <f>SUM(X18+V18)</f>
        <v>176.8</v>
      </c>
      <c r="Z18" s="40"/>
      <c r="AA18" s="35">
        <f>T18+V18+X18</f>
        <v>928.71</v>
      </c>
      <c r="AB18" s="40"/>
    </row>
    <row r="19" spans="1:28" ht="12.75">
      <c r="A19" s="139"/>
      <c r="B19" s="128" t="s">
        <v>85</v>
      </c>
      <c r="C19" s="113" t="s">
        <v>86</v>
      </c>
      <c r="D19" s="113" t="s">
        <v>139</v>
      </c>
      <c r="E19" s="114" t="s">
        <v>121</v>
      </c>
      <c r="F19" s="48"/>
      <c r="G19" s="48">
        <v>85</v>
      </c>
      <c r="H19" s="49">
        <v>55.39</v>
      </c>
      <c r="I19" s="49">
        <v>51.3</v>
      </c>
      <c r="J19" s="48">
        <v>92</v>
      </c>
      <c r="K19" s="48">
        <v>70</v>
      </c>
      <c r="L19" s="50">
        <v>63.18</v>
      </c>
      <c r="M19" s="51">
        <f>L19*1.5</f>
        <v>94.77</v>
      </c>
      <c r="N19" s="35">
        <f>SUM(G19:K19)+M19</f>
        <v>448.46</v>
      </c>
      <c r="O19" s="40"/>
      <c r="P19" s="49">
        <v>64.69</v>
      </c>
      <c r="Q19" s="49">
        <v>64.33</v>
      </c>
      <c r="R19" s="52">
        <v>91.39</v>
      </c>
      <c r="S19" s="51">
        <f>IF(R19="","",R19*1.5)</f>
        <v>137.085</v>
      </c>
      <c r="T19" s="82">
        <f>IF(P19="","",N19+P19+Q19+S19)</f>
        <v>714.565</v>
      </c>
      <c r="U19" s="93"/>
      <c r="V19" s="48">
        <v>75</v>
      </c>
      <c r="W19" s="50">
        <v>85.58</v>
      </c>
      <c r="X19" s="51">
        <f>W19*1.5</f>
        <v>128.37</v>
      </c>
      <c r="Y19" s="53">
        <f>SUM(X19+V19)</f>
        <v>203.37</v>
      </c>
      <c r="Z19" s="40"/>
      <c r="AA19" s="35">
        <f>T19+V19+X19</f>
        <v>917.9350000000001</v>
      </c>
      <c r="AB19" s="40"/>
    </row>
    <row r="20" spans="1:28" ht="13.5" thickBot="1">
      <c r="A20" s="140"/>
      <c r="B20" s="127" t="s">
        <v>154</v>
      </c>
      <c r="C20" s="113" t="s">
        <v>155</v>
      </c>
      <c r="D20" s="113" t="s">
        <v>127</v>
      </c>
      <c r="E20" s="114" t="s">
        <v>99</v>
      </c>
      <c r="F20" s="48" t="s">
        <v>19</v>
      </c>
      <c r="G20" s="48">
        <v>95</v>
      </c>
      <c r="H20" s="49">
        <v>46.94</v>
      </c>
      <c r="I20" s="49">
        <v>46.66</v>
      </c>
      <c r="J20" s="48">
        <v>88</v>
      </c>
      <c r="K20" s="48">
        <v>90</v>
      </c>
      <c r="L20" s="54">
        <v>64.82</v>
      </c>
      <c r="M20" s="51">
        <f>L20*1.5</f>
        <v>97.22999999999999</v>
      </c>
      <c r="N20" s="35">
        <f>SUM(G20:K20)+M20</f>
        <v>463.83000000000004</v>
      </c>
      <c r="O20" s="40"/>
      <c r="P20" s="49">
        <v>58.66</v>
      </c>
      <c r="Q20" s="49">
        <v>55.39</v>
      </c>
      <c r="R20" s="52">
        <v>96.63</v>
      </c>
      <c r="S20" s="51">
        <f>IF(R20="","",R20*1.5)</f>
        <v>144.945</v>
      </c>
      <c r="T20" s="82">
        <f>IF(P20="","",N20+P20+Q20+S20)</f>
        <v>722.825</v>
      </c>
      <c r="U20" s="99"/>
      <c r="V20" s="48"/>
      <c r="W20" s="54"/>
      <c r="X20" s="51"/>
      <c r="Y20" s="53"/>
      <c r="Z20" s="40"/>
      <c r="AA20" s="35"/>
      <c r="AB20" s="40"/>
    </row>
    <row r="21" spans="1:28" ht="12.75">
      <c r="A21" s="139"/>
      <c r="B21" s="128" t="s">
        <v>137</v>
      </c>
      <c r="C21" s="113" t="s">
        <v>138</v>
      </c>
      <c r="D21" s="113" t="s">
        <v>139</v>
      </c>
      <c r="E21" s="114" t="s">
        <v>121</v>
      </c>
      <c r="F21" s="48"/>
      <c r="G21" s="48">
        <v>95</v>
      </c>
      <c r="H21" s="49">
        <v>53.48</v>
      </c>
      <c r="I21" s="49">
        <v>52.24</v>
      </c>
      <c r="J21" s="48">
        <v>74</v>
      </c>
      <c r="K21" s="48">
        <v>55</v>
      </c>
      <c r="L21" s="50">
        <v>62.32</v>
      </c>
      <c r="M21" s="51">
        <f>L21*1.5</f>
        <v>93.48</v>
      </c>
      <c r="N21" s="35">
        <f>SUM(G21:K21)+M21</f>
        <v>423.20000000000005</v>
      </c>
      <c r="O21" s="40"/>
      <c r="P21" s="49">
        <v>67.06</v>
      </c>
      <c r="Q21" s="49">
        <v>67.01</v>
      </c>
      <c r="R21" s="52">
        <v>98.42</v>
      </c>
      <c r="S21" s="51">
        <f>IF(R21="","",R21*1.5)</f>
        <v>147.63</v>
      </c>
      <c r="T21" s="82">
        <f>IF(P21="","",N21+P21+Q21+S21)</f>
        <v>704.9000000000001</v>
      </c>
      <c r="U21" s="93"/>
      <c r="V21" s="48">
        <v>60</v>
      </c>
      <c r="W21" s="50">
        <v>96.72</v>
      </c>
      <c r="X21" s="51">
        <f>W21*1.5</f>
        <v>145.07999999999998</v>
      </c>
      <c r="Y21" s="53">
        <f>SUM(X21+V21)</f>
        <v>205.07999999999998</v>
      </c>
      <c r="Z21" s="40"/>
      <c r="AA21" s="35">
        <f>T21+V21+X21</f>
        <v>909.98</v>
      </c>
      <c r="AB21" s="40"/>
    </row>
    <row r="22" spans="1:28" ht="12.75">
      <c r="A22" s="139"/>
      <c r="B22" s="128" t="s">
        <v>8</v>
      </c>
      <c r="C22" s="113" t="s">
        <v>9</v>
      </c>
      <c r="D22" s="113" t="s">
        <v>126</v>
      </c>
      <c r="E22" s="114" t="s">
        <v>121</v>
      </c>
      <c r="F22" s="48"/>
      <c r="G22" s="48">
        <v>80</v>
      </c>
      <c r="H22" s="49">
        <v>50.9</v>
      </c>
      <c r="I22" s="49">
        <v>50.41</v>
      </c>
      <c r="J22" s="48">
        <v>88</v>
      </c>
      <c r="K22" s="48">
        <v>70</v>
      </c>
      <c r="L22" s="50">
        <v>63.22</v>
      </c>
      <c r="M22" s="51">
        <f>L22*1.5</f>
        <v>94.83</v>
      </c>
      <c r="N22" s="35">
        <f>SUM(G22:K22)+M22</f>
        <v>434.14</v>
      </c>
      <c r="O22" s="40"/>
      <c r="P22" s="49">
        <v>65.19</v>
      </c>
      <c r="Q22" s="49">
        <v>61.93</v>
      </c>
      <c r="R22" s="52">
        <v>106.19</v>
      </c>
      <c r="S22" s="51">
        <f>IF(R22="","",R22*1.5)</f>
        <v>159.285</v>
      </c>
      <c r="T22" s="82">
        <f>IF(P22="","",N22+P22+Q22+S22)</f>
        <v>720.545</v>
      </c>
      <c r="U22" s="93"/>
      <c r="V22" s="48">
        <v>50</v>
      </c>
      <c r="W22" s="50">
        <v>91.22</v>
      </c>
      <c r="X22" s="51">
        <f>W22*1.5</f>
        <v>136.82999999999998</v>
      </c>
      <c r="Y22" s="53">
        <f>SUM(X22+V22)</f>
        <v>186.82999999999998</v>
      </c>
      <c r="Z22" s="40"/>
      <c r="AA22" s="35">
        <f>T22+V22+X22</f>
        <v>907.375</v>
      </c>
      <c r="AB22" s="40"/>
    </row>
    <row r="23" spans="1:28" ht="12.75">
      <c r="A23" s="139"/>
      <c r="B23" s="128" t="s">
        <v>42</v>
      </c>
      <c r="C23" s="113" t="s">
        <v>43</v>
      </c>
      <c r="D23" s="113" t="s">
        <v>33</v>
      </c>
      <c r="E23" s="114" t="s">
        <v>121</v>
      </c>
      <c r="F23" s="48"/>
      <c r="G23" s="48">
        <v>70</v>
      </c>
      <c r="H23" s="49">
        <v>59.58</v>
      </c>
      <c r="I23" s="49">
        <v>58.2</v>
      </c>
      <c r="J23" s="48">
        <v>92</v>
      </c>
      <c r="K23" s="48">
        <v>75</v>
      </c>
      <c r="L23" s="50">
        <v>67.7</v>
      </c>
      <c r="M23" s="51">
        <f>L23*1.5</f>
        <v>101.55000000000001</v>
      </c>
      <c r="N23" s="35">
        <f>SUM(G23:K23)+M23</f>
        <v>456.33</v>
      </c>
      <c r="O23" s="40"/>
      <c r="P23" s="49">
        <v>73.3</v>
      </c>
      <c r="Q23" s="49">
        <v>69.64</v>
      </c>
      <c r="R23" s="52">
        <v>0</v>
      </c>
      <c r="S23" s="51">
        <f>IF(R23="","",R23*1.5)</f>
        <v>0</v>
      </c>
      <c r="T23" s="82">
        <f>IF(P23="","",N23+P23+Q23+S23)</f>
        <v>599.27</v>
      </c>
      <c r="U23" s="93"/>
      <c r="V23" s="48">
        <v>90</v>
      </c>
      <c r="W23" s="50">
        <v>88.6</v>
      </c>
      <c r="X23" s="51">
        <f>W23*1.5</f>
        <v>132.89999999999998</v>
      </c>
      <c r="Y23" s="53">
        <f>SUM(X23+V23)</f>
        <v>222.89999999999998</v>
      </c>
      <c r="Z23" s="40"/>
      <c r="AA23" s="35">
        <f>T23+V23+X23</f>
        <v>822.17</v>
      </c>
      <c r="AB23" s="40"/>
    </row>
    <row r="24" spans="1:28" ht="12.75">
      <c r="A24" s="139"/>
      <c r="B24" s="128" t="s">
        <v>28</v>
      </c>
      <c r="C24" s="113" t="s">
        <v>92</v>
      </c>
      <c r="D24" s="113" t="s">
        <v>123</v>
      </c>
      <c r="E24" s="114" t="s">
        <v>121</v>
      </c>
      <c r="F24" s="48"/>
      <c r="G24" s="48">
        <v>85</v>
      </c>
      <c r="H24" s="49">
        <v>46.87</v>
      </c>
      <c r="I24" s="49">
        <v>46.61</v>
      </c>
      <c r="J24" s="48">
        <v>96</v>
      </c>
      <c r="K24" s="48">
        <v>75</v>
      </c>
      <c r="L24" s="50">
        <v>61.78</v>
      </c>
      <c r="M24" s="51">
        <f>L24*1.5</f>
        <v>92.67</v>
      </c>
      <c r="N24" s="35">
        <f>SUM(G24:K24)+M24</f>
        <v>442.15000000000003</v>
      </c>
      <c r="O24" s="40"/>
      <c r="P24" s="49">
        <v>58.99</v>
      </c>
      <c r="Q24" s="49">
        <v>58.41</v>
      </c>
      <c r="R24" s="52">
        <v>84.86</v>
      </c>
      <c r="S24" s="51">
        <f>IF(R24="","",R24*1.5)</f>
        <v>127.28999999999999</v>
      </c>
      <c r="T24" s="82">
        <f>IF(P24="","",N24+P24+Q24+S24)</f>
        <v>686.84</v>
      </c>
      <c r="U24" s="93"/>
      <c r="V24" s="48">
        <v>55</v>
      </c>
      <c r="W24" s="50">
        <v>43.77</v>
      </c>
      <c r="X24" s="51">
        <f>W24*1.5</f>
        <v>65.655</v>
      </c>
      <c r="Y24" s="53">
        <f>SUM(X24+V24)</f>
        <v>120.655</v>
      </c>
      <c r="Z24" s="40"/>
      <c r="AA24" s="35">
        <f>T24+V24+X24</f>
        <v>807.495</v>
      </c>
      <c r="AB24" s="40"/>
    </row>
    <row r="25" spans="1:28" ht="12.75">
      <c r="A25" s="139"/>
      <c r="B25" s="128" t="s">
        <v>142</v>
      </c>
      <c r="C25" s="113" t="s">
        <v>143</v>
      </c>
      <c r="D25" s="113" t="s">
        <v>127</v>
      </c>
      <c r="E25" s="114" t="s">
        <v>121</v>
      </c>
      <c r="F25" s="48"/>
      <c r="G25" s="48">
        <v>85</v>
      </c>
      <c r="H25" s="49">
        <v>54</v>
      </c>
      <c r="I25" s="49">
        <v>53.36</v>
      </c>
      <c r="J25" s="48">
        <v>96</v>
      </c>
      <c r="K25" s="48">
        <v>80</v>
      </c>
      <c r="L25" s="50">
        <v>68.07</v>
      </c>
      <c r="M25" s="51">
        <f>L25*1.5</f>
        <v>102.10499999999999</v>
      </c>
      <c r="N25" s="35">
        <f>SUM(G25:K25)+M25</f>
        <v>470.46500000000003</v>
      </c>
      <c r="O25" s="40"/>
      <c r="P25" s="49">
        <v>59.27</v>
      </c>
      <c r="Q25" s="49">
        <v>58.53</v>
      </c>
      <c r="R25" s="52">
        <v>0</v>
      </c>
      <c r="S25" s="51">
        <f>IF(R25="","",R25*1.5)</f>
        <v>0</v>
      </c>
      <c r="T25" s="82">
        <f>IF(P25="","",N25+P25+Q25+S25)</f>
        <v>588.265</v>
      </c>
      <c r="U25" s="93"/>
      <c r="V25" s="48">
        <v>55</v>
      </c>
      <c r="W25" s="50">
        <v>74.39</v>
      </c>
      <c r="X25" s="51">
        <f>W25*1.5</f>
        <v>111.58500000000001</v>
      </c>
      <c r="Y25" s="53">
        <f>SUM(X25+V25)</f>
        <v>166.585</v>
      </c>
      <c r="Z25" s="40"/>
      <c r="AA25" s="35">
        <f>T25+V25+X25</f>
        <v>754.85</v>
      </c>
      <c r="AB25" s="40"/>
    </row>
    <row r="26" spans="1:28" ht="12.75">
      <c r="A26" s="139"/>
      <c r="B26" s="128" t="s">
        <v>124</v>
      </c>
      <c r="C26" s="113" t="s">
        <v>125</v>
      </c>
      <c r="D26" s="113" t="s">
        <v>126</v>
      </c>
      <c r="E26" s="114" t="s">
        <v>121</v>
      </c>
      <c r="F26" s="48" t="s">
        <v>19</v>
      </c>
      <c r="G26" s="48">
        <v>85</v>
      </c>
      <c r="H26" s="49">
        <v>50.96</v>
      </c>
      <c r="I26" s="49">
        <v>49.05</v>
      </c>
      <c r="J26" s="48">
        <v>86</v>
      </c>
      <c r="K26" s="48">
        <v>70</v>
      </c>
      <c r="L26" s="50">
        <v>64.24</v>
      </c>
      <c r="M26" s="51">
        <f>L26*1.5</f>
        <v>96.35999999999999</v>
      </c>
      <c r="N26" s="35">
        <f>SUM(G26:K26)+M26</f>
        <v>437.37</v>
      </c>
      <c r="O26" s="40"/>
      <c r="P26" s="49">
        <v>60.92</v>
      </c>
      <c r="Q26" s="49">
        <v>56.9</v>
      </c>
      <c r="R26" s="52">
        <v>90.11</v>
      </c>
      <c r="S26" s="51">
        <f>IF(R26="","",R26*1.5)</f>
        <v>135.165</v>
      </c>
      <c r="T26" s="82">
        <f>IF(P26="","",N26+P26+Q26+S26)</f>
        <v>690.355</v>
      </c>
      <c r="U26" s="93"/>
      <c r="V26" s="48">
        <v>45</v>
      </c>
      <c r="W26" s="50">
        <v>0</v>
      </c>
      <c r="X26" s="51">
        <f>W26*1.5</f>
        <v>0</v>
      </c>
      <c r="Y26" s="53">
        <f>SUM(X26+V26)</f>
        <v>45</v>
      </c>
      <c r="Z26" s="40"/>
      <c r="AA26" s="35">
        <f>T26+V26+X26</f>
        <v>735.355</v>
      </c>
      <c r="AB26" s="40"/>
    </row>
    <row r="27" spans="1:28" ht="12.75">
      <c r="A27" s="139"/>
      <c r="B27" s="128" t="s">
        <v>36</v>
      </c>
      <c r="C27" s="113" t="s">
        <v>37</v>
      </c>
      <c r="D27" s="113" t="s">
        <v>38</v>
      </c>
      <c r="E27" s="114" t="s">
        <v>121</v>
      </c>
      <c r="F27" s="48"/>
      <c r="G27" s="48">
        <v>85</v>
      </c>
      <c r="H27" s="49">
        <v>59.69</v>
      </c>
      <c r="I27" s="49">
        <v>59.5</v>
      </c>
      <c r="J27" s="48">
        <v>86</v>
      </c>
      <c r="K27" s="48">
        <v>100</v>
      </c>
      <c r="L27" s="50">
        <v>66.53</v>
      </c>
      <c r="M27" s="51">
        <f>L27*1.5</f>
        <v>99.795</v>
      </c>
      <c r="N27" s="35">
        <f>SUM(G27:K27)+M27</f>
        <v>489.985</v>
      </c>
      <c r="O27" s="40"/>
      <c r="P27" s="49">
        <v>79.73</v>
      </c>
      <c r="Q27" s="49">
        <v>76.77</v>
      </c>
      <c r="R27" s="52">
        <v>108.99</v>
      </c>
      <c r="S27" s="51">
        <f>IF(R27="","",R27*1.5)</f>
        <v>163.48499999999999</v>
      </c>
      <c r="T27" s="82">
        <f>IF(P27="","",N27+P27+Q27+S27)</f>
        <v>809.97</v>
      </c>
      <c r="U27" s="93"/>
      <c r="V27" s="48"/>
      <c r="W27" s="50"/>
      <c r="X27" s="51"/>
      <c r="Y27" s="53"/>
      <c r="Z27" s="40"/>
      <c r="AA27" s="35"/>
      <c r="AB27" s="40"/>
    </row>
    <row r="28" spans="1:28" ht="12.75">
      <c r="A28" s="139"/>
      <c r="B28" s="127" t="s">
        <v>134</v>
      </c>
      <c r="C28" s="115" t="s">
        <v>135</v>
      </c>
      <c r="D28" s="113" t="s">
        <v>136</v>
      </c>
      <c r="E28" s="114" t="s">
        <v>121</v>
      </c>
      <c r="F28" s="48"/>
      <c r="G28" s="48">
        <v>100</v>
      </c>
      <c r="H28" s="49">
        <v>62.28</v>
      </c>
      <c r="I28" s="49">
        <v>60.42</v>
      </c>
      <c r="J28" s="48">
        <v>96</v>
      </c>
      <c r="K28" s="48">
        <v>85</v>
      </c>
      <c r="L28" s="50">
        <v>64.99</v>
      </c>
      <c r="M28" s="51">
        <f>L28*1.5</f>
        <v>97.48499999999999</v>
      </c>
      <c r="N28" s="35">
        <f>SUM(G28:K28)+M28</f>
        <v>501.18499999999995</v>
      </c>
      <c r="O28" s="40"/>
      <c r="P28" s="49">
        <v>77.43</v>
      </c>
      <c r="Q28" s="49">
        <v>69.52</v>
      </c>
      <c r="R28" s="52">
        <v>103.92</v>
      </c>
      <c r="S28" s="51">
        <f>IF(R28="","",R28*1.5)</f>
        <v>155.88</v>
      </c>
      <c r="T28" s="82">
        <f>IF(P28="","",N28+P28+Q28+S28)</f>
        <v>804.015</v>
      </c>
      <c r="U28" s="93"/>
      <c r="V28" s="48"/>
      <c r="W28" s="50"/>
      <c r="X28" s="51"/>
      <c r="Y28" s="53"/>
      <c r="Z28" s="40"/>
      <c r="AA28" s="35"/>
      <c r="AB28" s="40"/>
    </row>
    <row r="29" spans="1:28" ht="12.75">
      <c r="A29" s="139"/>
      <c r="B29" s="128" t="s">
        <v>140</v>
      </c>
      <c r="C29" s="113" t="s">
        <v>59</v>
      </c>
      <c r="D29" s="113" t="s">
        <v>141</v>
      </c>
      <c r="E29" s="114" t="s">
        <v>121</v>
      </c>
      <c r="F29" s="48"/>
      <c r="G29" s="48">
        <v>100</v>
      </c>
      <c r="H29" s="49">
        <v>57.88</v>
      </c>
      <c r="I29" s="49">
        <v>54.71</v>
      </c>
      <c r="J29" s="48">
        <v>84</v>
      </c>
      <c r="K29" s="48">
        <v>80</v>
      </c>
      <c r="L29" s="50">
        <v>62.38</v>
      </c>
      <c r="M29" s="51">
        <f>L29*1.5</f>
        <v>93.57000000000001</v>
      </c>
      <c r="N29" s="35">
        <f>SUM(G29:K29)+M29</f>
        <v>470.16</v>
      </c>
      <c r="O29" s="40"/>
      <c r="P29" s="49">
        <v>61.77</v>
      </c>
      <c r="Q29" s="49">
        <v>58.73</v>
      </c>
      <c r="R29" s="52">
        <v>91.54</v>
      </c>
      <c r="S29" s="51">
        <f>IF(R29="","",R29*1.5)</f>
        <v>137.31</v>
      </c>
      <c r="T29" s="82">
        <f>IF(P29="","",N29+P29+Q29+S29)</f>
        <v>727.97</v>
      </c>
      <c r="U29" s="93"/>
      <c r="V29" s="48"/>
      <c r="W29" s="50"/>
      <c r="X29" s="51"/>
      <c r="Y29" s="53"/>
      <c r="Z29" s="40"/>
      <c r="AA29" s="35"/>
      <c r="AB29" s="40"/>
    </row>
    <row r="30" spans="1:28" ht="13.5" thickBot="1">
      <c r="A30" s="140"/>
      <c r="B30" s="130" t="s">
        <v>130</v>
      </c>
      <c r="C30" s="131" t="s">
        <v>131</v>
      </c>
      <c r="D30" s="131" t="s">
        <v>33</v>
      </c>
      <c r="E30" s="132" t="s">
        <v>121</v>
      </c>
      <c r="F30" s="65"/>
      <c r="G30" s="65">
        <v>75</v>
      </c>
      <c r="H30" s="66">
        <v>48.27</v>
      </c>
      <c r="I30" s="66">
        <v>48.11</v>
      </c>
      <c r="J30" s="65">
        <v>92</v>
      </c>
      <c r="K30" s="65">
        <v>80</v>
      </c>
      <c r="L30" s="94">
        <v>64.45</v>
      </c>
      <c r="M30" s="68">
        <f>L30*1.5</f>
        <v>96.67500000000001</v>
      </c>
      <c r="N30" s="37">
        <f>SUM(G30:K30)+M30</f>
        <v>440.055</v>
      </c>
      <c r="O30" s="39"/>
      <c r="P30" s="66">
        <v>67.6</v>
      </c>
      <c r="Q30" s="66">
        <v>63.03</v>
      </c>
      <c r="R30" s="69">
        <v>89.85</v>
      </c>
      <c r="S30" s="68">
        <f>IF(R30="","",R30*1.5)</f>
        <v>134.77499999999998</v>
      </c>
      <c r="T30" s="112">
        <f>IF(P30="","",N30+P30+Q30+S30)</f>
        <v>705.4599999999999</v>
      </c>
      <c r="U30" s="95"/>
      <c r="V30" s="65"/>
      <c r="W30" s="94"/>
      <c r="X30" s="68"/>
      <c r="Y30" s="70"/>
      <c r="Z30" s="39"/>
      <c r="AA30" s="37"/>
      <c r="AB30" s="39"/>
    </row>
    <row r="31" spans="1:28" ht="18" customHeight="1" thickBot="1">
      <c r="A31" s="140"/>
      <c r="B31" s="147" t="s">
        <v>97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191"/>
      <c r="W31" s="191"/>
      <c r="X31" s="191"/>
      <c r="Y31" s="191"/>
      <c r="Z31" s="191"/>
      <c r="AA31" s="191"/>
      <c r="AB31" s="191"/>
    </row>
    <row r="32" spans="1:28" ht="13.5" thickBot="1">
      <c r="A32" s="140"/>
      <c r="B32" s="123" t="s">
        <v>68</v>
      </c>
      <c r="C32" s="124" t="s">
        <v>69</v>
      </c>
      <c r="D32" s="125" t="s">
        <v>25</v>
      </c>
      <c r="E32" s="126" t="s">
        <v>144</v>
      </c>
      <c r="F32" s="83" t="s">
        <v>19</v>
      </c>
      <c r="G32" s="83">
        <v>100</v>
      </c>
      <c r="H32" s="84">
        <v>53.61</v>
      </c>
      <c r="I32" s="84">
        <v>52.12</v>
      </c>
      <c r="J32" s="83">
        <v>96</v>
      </c>
      <c r="K32" s="83">
        <v>85</v>
      </c>
      <c r="L32" s="96">
        <v>62.78</v>
      </c>
      <c r="M32" s="86">
        <f>L32*1.5</f>
        <v>94.17</v>
      </c>
      <c r="N32" s="89">
        <f aca="true" t="shared" si="0" ref="N32:N44">SUM(G32:K32)+M32</f>
        <v>480.90000000000003</v>
      </c>
      <c r="O32" s="88"/>
      <c r="P32" s="84"/>
      <c r="Q32" s="84"/>
      <c r="R32" s="90"/>
      <c r="S32" s="86"/>
      <c r="T32" s="97"/>
      <c r="U32" s="98"/>
      <c r="V32" s="83">
        <v>100</v>
      </c>
      <c r="W32" s="96">
        <v>93.63</v>
      </c>
      <c r="X32" s="86">
        <f>W32*1.5</f>
        <v>140.445</v>
      </c>
      <c r="Y32" s="87">
        <f>SUM(X32+V32+U32)</f>
        <v>240.445</v>
      </c>
      <c r="Z32" s="88"/>
      <c r="AA32" s="89">
        <f>X32+V32+N32</f>
        <v>721.345</v>
      </c>
      <c r="AB32" s="88"/>
    </row>
    <row r="33" spans="1:28" ht="13.5" thickBot="1">
      <c r="A33" s="140"/>
      <c r="B33" s="127" t="s">
        <v>70</v>
      </c>
      <c r="C33" s="115" t="s">
        <v>69</v>
      </c>
      <c r="D33" s="113" t="s">
        <v>25</v>
      </c>
      <c r="E33" s="114" t="s">
        <v>144</v>
      </c>
      <c r="F33" s="48"/>
      <c r="G33" s="48">
        <v>85</v>
      </c>
      <c r="H33" s="49">
        <v>57.01</v>
      </c>
      <c r="I33" s="49">
        <v>50.48</v>
      </c>
      <c r="J33" s="48">
        <v>80</v>
      </c>
      <c r="K33" s="48">
        <v>85</v>
      </c>
      <c r="L33" s="54">
        <v>64.72</v>
      </c>
      <c r="M33" s="51">
        <f aca="true" t="shared" si="1" ref="M33:M44">L33*1.5</f>
        <v>97.08</v>
      </c>
      <c r="N33" s="35">
        <f t="shared" si="0"/>
        <v>454.57</v>
      </c>
      <c r="O33" s="40"/>
      <c r="P33" s="49"/>
      <c r="Q33" s="49"/>
      <c r="R33" s="52"/>
      <c r="S33" s="51"/>
      <c r="T33" s="55"/>
      <c r="U33" s="99"/>
      <c r="V33" s="48">
        <v>65</v>
      </c>
      <c r="W33" s="54">
        <v>85.63</v>
      </c>
      <c r="X33" s="51">
        <f aca="true" t="shared" si="2" ref="X33:X44">W33*1.5</f>
        <v>128.445</v>
      </c>
      <c r="Y33" s="53">
        <f aca="true" t="shared" si="3" ref="Y33:Y44">SUM(X33+V33+U33)</f>
        <v>193.445</v>
      </c>
      <c r="Z33" s="40"/>
      <c r="AA33" s="35">
        <f aca="true" t="shared" si="4" ref="AA33:AA44">X33+V33+N33</f>
        <v>648.015</v>
      </c>
      <c r="AB33" s="40"/>
    </row>
    <row r="34" spans="1:28" ht="13.5" thickBot="1">
      <c r="A34" s="140"/>
      <c r="B34" s="115" t="s">
        <v>94</v>
      </c>
      <c r="C34" s="116" t="s">
        <v>95</v>
      </c>
      <c r="D34" s="116" t="s">
        <v>126</v>
      </c>
      <c r="E34" s="135" t="s">
        <v>100</v>
      </c>
      <c r="F34" s="102"/>
      <c r="G34" s="41">
        <v>90</v>
      </c>
      <c r="H34" s="103">
        <v>43.8</v>
      </c>
      <c r="I34" s="103">
        <v>43.71</v>
      </c>
      <c r="J34" s="41">
        <v>98</v>
      </c>
      <c r="K34" s="41">
        <v>95</v>
      </c>
      <c r="L34" s="104">
        <v>59.78</v>
      </c>
      <c r="M34" s="105">
        <f>L34*1.5</f>
        <v>89.67</v>
      </c>
      <c r="N34" s="42">
        <f>SUM(G34:K34)+M34</f>
        <v>460.18</v>
      </c>
      <c r="O34" s="107"/>
      <c r="P34" s="103"/>
      <c r="Q34" s="103"/>
      <c r="R34" s="108"/>
      <c r="S34" s="105"/>
      <c r="T34" s="109"/>
      <c r="U34" s="110"/>
      <c r="V34" s="41"/>
      <c r="W34" s="104"/>
      <c r="X34" s="105"/>
      <c r="Y34" s="106"/>
      <c r="Z34" s="107"/>
      <c r="AA34" s="42"/>
      <c r="AB34" s="107"/>
    </row>
    <row r="35" spans="1:28" ht="13.5" thickBot="1">
      <c r="A35" s="140"/>
      <c r="B35" s="127" t="s">
        <v>71</v>
      </c>
      <c r="C35" s="115" t="s">
        <v>72</v>
      </c>
      <c r="D35" s="113" t="s">
        <v>25</v>
      </c>
      <c r="E35" s="114" t="s">
        <v>144</v>
      </c>
      <c r="F35" s="48"/>
      <c r="G35" s="48">
        <v>75</v>
      </c>
      <c r="H35" s="49">
        <v>50.15</v>
      </c>
      <c r="I35" s="49">
        <v>48.86</v>
      </c>
      <c r="J35" s="48">
        <v>92</v>
      </c>
      <c r="K35" s="48">
        <v>85</v>
      </c>
      <c r="L35" s="54">
        <v>63.4</v>
      </c>
      <c r="M35" s="51">
        <f t="shared" si="1"/>
        <v>95.1</v>
      </c>
      <c r="N35" s="35">
        <f t="shared" si="0"/>
        <v>446.11</v>
      </c>
      <c r="O35" s="40"/>
      <c r="P35" s="49"/>
      <c r="Q35" s="49"/>
      <c r="R35" s="52"/>
      <c r="S35" s="51"/>
      <c r="T35" s="55"/>
      <c r="U35" s="99"/>
      <c r="V35" s="48">
        <v>80</v>
      </c>
      <c r="W35" s="54">
        <v>77.19</v>
      </c>
      <c r="X35" s="51">
        <f t="shared" si="2"/>
        <v>115.785</v>
      </c>
      <c r="Y35" s="53">
        <f t="shared" si="3"/>
        <v>195.785</v>
      </c>
      <c r="Z35" s="40"/>
      <c r="AA35" s="35">
        <f t="shared" si="4"/>
        <v>641.895</v>
      </c>
      <c r="AB35" s="40"/>
    </row>
    <row r="36" spans="1:28" ht="13.5" thickBot="1">
      <c r="A36" s="140"/>
      <c r="B36" s="115" t="s">
        <v>151</v>
      </c>
      <c r="C36" s="117" t="s">
        <v>152</v>
      </c>
      <c r="D36" s="117" t="s">
        <v>153</v>
      </c>
      <c r="E36" s="118" t="s">
        <v>100</v>
      </c>
      <c r="F36" s="64" t="s">
        <v>19</v>
      </c>
      <c r="G36" s="65">
        <v>95</v>
      </c>
      <c r="H36" s="66">
        <v>37.73</v>
      </c>
      <c r="I36" s="66">
        <v>36.88</v>
      </c>
      <c r="J36" s="65">
        <v>84</v>
      </c>
      <c r="K36" s="65">
        <v>80</v>
      </c>
      <c r="L36" s="67">
        <v>57.84</v>
      </c>
      <c r="M36" s="68">
        <f>L36*1.5</f>
        <v>86.76</v>
      </c>
      <c r="N36" s="37">
        <f>SUM(G36:K36)+M36</f>
        <v>420.37</v>
      </c>
      <c r="O36" s="39"/>
      <c r="P36" s="66"/>
      <c r="Q36" s="66"/>
      <c r="R36" s="69"/>
      <c r="S36" s="68"/>
      <c r="T36" s="100"/>
      <c r="U36" s="101"/>
      <c r="V36" s="65"/>
      <c r="W36" s="67"/>
      <c r="X36" s="68"/>
      <c r="Y36" s="70"/>
      <c r="Z36" s="39"/>
      <c r="AA36" s="37"/>
      <c r="AB36" s="39"/>
    </row>
    <row r="37" spans="1:28" ht="13.5" thickBot="1">
      <c r="A37" s="140"/>
      <c r="B37" s="127" t="s">
        <v>51</v>
      </c>
      <c r="C37" s="115" t="s">
        <v>52</v>
      </c>
      <c r="D37" s="113" t="s">
        <v>25</v>
      </c>
      <c r="E37" s="114" t="s">
        <v>144</v>
      </c>
      <c r="F37" s="48"/>
      <c r="G37" s="48">
        <v>60</v>
      </c>
      <c r="H37" s="49">
        <v>50.14</v>
      </c>
      <c r="I37" s="49">
        <v>48.09</v>
      </c>
      <c r="J37" s="48">
        <v>88</v>
      </c>
      <c r="K37" s="48">
        <v>80</v>
      </c>
      <c r="L37" s="54">
        <v>61.06</v>
      </c>
      <c r="M37" s="51">
        <f t="shared" si="1"/>
        <v>91.59</v>
      </c>
      <c r="N37" s="35">
        <f t="shared" si="0"/>
        <v>417.82000000000005</v>
      </c>
      <c r="O37" s="40"/>
      <c r="P37" s="49"/>
      <c r="Q37" s="49"/>
      <c r="R37" s="52"/>
      <c r="S37" s="51"/>
      <c r="T37" s="55"/>
      <c r="U37" s="99"/>
      <c r="V37" s="48">
        <v>60</v>
      </c>
      <c r="W37" s="54">
        <v>74.92</v>
      </c>
      <c r="X37" s="51">
        <f t="shared" si="2"/>
        <v>112.38</v>
      </c>
      <c r="Y37" s="53">
        <f t="shared" si="3"/>
        <v>172.38</v>
      </c>
      <c r="Z37" s="40"/>
      <c r="AA37" s="35">
        <f t="shared" si="4"/>
        <v>590.2</v>
      </c>
      <c r="AB37" s="40"/>
    </row>
    <row r="38" spans="1:28" ht="13.5" thickBot="1">
      <c r="A38" s="140"/>
      <c r="B38" s="128" t="s">
        <v>78</v>
      </c>
      <c r="C38" s="113" t="s">
        <v>79</v>
      </c>
      <c r="D38" s="113" t="s">
        <v>126</v>
      </c>
      <c r="E38" s="114" t="s">
        <v>144</v>
      </c>
      <c r="F38" s="48"/>
      <c r="G38" s="48">
        <v>80</v>
      </c>
      <c r="H38" s="49">
        <v>41.34</v>
      </c>
      <c r="I38" s="49">
        <v>40.86</v>
      </c>
      <c r="J38" s="48">
        <v>82</v>
      </c>
      <c r="K38" s="48">
        <v>85</v>
      </c>
      <c r="L38" s="54">
        <v>63.6</v>
      </c>
      <c r="M38" s="51">
        <f t="shared" si="1"/>
        <v>95.4</v>
      </c>
      <c r="N38" s="35">
        <f t="shared" si="0"/>
        <v>424.6</v>
      </c>
      <c r="O38" s="40"/>
      <c r="P38" s="49"/>
      <c r="Q38" s="49"/>
      <c r="R38" s="52"/>
      <c r="S38" s="51"/>
      <c r="T38" s="55"/>
      <c r="U38" s="99"/>
      <c r="V38" s="48">
        <v>45</v>
      </c>
      <c r="W38" s="54">
        <v>57.79</v>
      </c>
      <c r="X38" s="51">
        <f t="shared" si="2"/>
        <v>86.685</v>
      </c>
      <c r="Y38" s="53">
        <f t="shared" si="3"/>
        <v>131.685</v>
      </c>
      <c r="Z38" s="40"/>
      <c r="AA38" s="35">
        <f t="shared" si="4"/>
        <v>556.2850000000001</v>
      </c>
      <c r="AB38" s="40"/>
    </row>
    <row r="39" spans="1:28" ht="13.5" thickBot="1">
      <c r="A39" s="140"/>
      <c r="B39" s="127" t="s">
        <v>49</v>
      </c>
      <c r="C39" s="115" t="s">
        <v>50</v>
      </c>
      <c r="D39" s="113" t="s">
        <v>33</v>
      </c>
      <c r="E39" s="114" t="s">
        <v>144</v>
      </c>
      <c r="F39" s="48"/>
      <c r="G39" s="48">
        <v>90</v>
      </c>
      <c r="H39" s="49">
        <v>56.63</v>
      </c>
      <c r="I39" s="49">
        <v>55.41</v>
      </c>
      <c r="J39" s="48">
        <v>90</v>
      </c>
      <c r="K39" s="48">
        <v>80</v>
      </c>
      <c r="L39" s="54">
        <v>67.72</v>
      </c>
      <c r="M39" s="51">
        <f t="shared" si="1"/>
        <v>101.58</v>
      </c>
      <c r="N39" s="35">
        <f t="shared" si="0"/>
        <v>473.61999999999995</v>
      </c>
      <c r="O39" s="40"/>
      <c r="P39" s="49"/>
      <c r="Q39" s="49"/>
      <c r="R39" s="52"/>
      <c r="S39" s="51"/>
      <c r="T39" s="55"/>
      <c r="U39" s="99"/>
      <c r="V39" s="48">
        <v>95</v>
      </c>
      <c r="W39" s="54">
        <v>87.84</v>
      </c>
      <c r="X39" s="51">
        <f t="shared" si="2"/>
        <v>131.76</v>
      </c>
      <c r="Y39" s="53">
        <f t="shared" si="3"/>
        <v>226.76</v>
      </c>
      <c r="Z39" s="40"/>
      <c r="AA39" s="35">
        <f t="shared" si="4"/>
        <v>700.3799999999999</v>
      </c>
      <c r="AB39" s="40"/>
    </row>
    <row r="40" spans="1:28" ht="13.5" thickBot="1">
      <c r="A40" s="140"/>
      <c r="B40" s="127" t="s">
        <v>145</v>
      </c>
      <c r="C40" s="115" t="s">
        <v>146</v>
      </c>
      <c r="D40" s="115" t="s">
        <v>132</v>
      </c>
      <c r="E40" s="114" t="s">
        <v>144</v>
      </c>
      <c r="F40" s="48"/>
      <c r="G40" s="48">
        <v>90</v>
      </c>
      <c r="H40" s="49">
        <v>48.66</v>
      </c>
      <c r="I40" s="49">
        <v>48.61</v>
      </c>
      <c r="J40" s="48">
        <v>84</v>
      </c>
      <c r="K40" s="48">
        <v>80</v>
      </c>
      <c r="L40" s="54">
        <v>58.01</v>
      </c>
      <c r="M40" s="51">
        <f t="shared" si="1"/>
        <v>87.015</v>
      </c>
      <c r="N40" s="35">
        <f t="shared" si="0"/>
        <v>438.28499999999997</v>
      </c>
      <c r="O40" s="40"/>
      <c r="P40" s="49"/>
      <c r="Q40" s="49"/>
      <c r="R40" s="52"/>
      <c r="S40" s="51"/>
      <c r="T40" s="55"/>
      <c r="U40" s="99"/>
      <c r="V40" s="48">
        <v>30</v>
      </c>
      <c r="W40" s="54">
        <v>0</v>
      </c>
      <c r="X40" s="51">
        <f t="shared" si="2"/>
        <v>0</v>
      </c>
      <c r="Y40" s="53">
        <f t="shared" si="3"/>
        <v>30</v>
      </c>
      <c r="Z40" s="40"/>
      <c r="AA40" s="35">
        <f t="shared" si="4"/>
        <v>468.28499999999997</v>
      </c>
      <c r="AB40" s="40"/>
    </row>
    <row r="41" spans="1:28" ht="13.5" thickBot="1">
      <c r="A41" s="140"/>
      <c r="B41" s="127" t="s">
        <v>51</v>
      </c>
      <c r="C41" s="115" t="s">
        <v>57</v>
      </c>
      <c r="D41" s="113" t="s">
        <v>25</v>
      </c>
      <c r="E41" s="114" t="s">
        <v>144</v>
      </c>
      <c r="F41" s="48" t="s">
        <v>19</v>
      </c>
      <c r="G41" s="48">
        <v>90</v>
      </c>
      <c r="H41" s="49">
        <v>49.65</v>
      </c>
      <c r="I41" s="49">
        <v>45.18</v>
      </c>
      <c r="J41" s="48">
        <v>88</v>
      </c>
      <c r="K41" s="48">
        <v>80</v>
      </c>
      <c r="L41" s="54">
        <v>66.85</v>
      </c>
      <c r="M41" s="51">
        <f t="shared" si="1"/>
        <v>100.27499999999999</v>
      </c>
      <c r="N41" s="35">
        <f t="shared" si="0"/>
        <v>453.105</v>
      </c>
      <c r="O41" s="40"/>
      <c r="P41" s="49"/>
      <c r="Q41" s="49"/>
      <c r="R41" s="52"/>
      <c r="S41" s="51"/>
      <c r="T41" s="55"/>
      <c r="U41" s="99"/>
      <c r="V41" s="48">
        <v>75</v>
      </c>
      <c r="W41" s="54">
        <v>67.57</v>
      </c>
      <c r="X41" s="51">
        <f t="shared" si="2"/>
        <v>101.35499999999999</v>
      </c>
      <c r="Y41" s="53">
        <f t="shared" si="3"/>
        <v>176.355</v>
      </c>
      <c r="Z41" s="40"/>
      <c r="AA41" s="35">
        <f t="shared" si="4"/>
        <v>629.46</v>
      </c>
      <c r="AB41" s="40"/>
    </row>
    <row r="42" spans="1:28" ht="13.5" thickBot="1">
      <c r="A42" s="140"/>
      <c r="B42" s="127" t="s">
        <v>53</v>
      </c>
      <c r="C42" s="115" t="s">
        <v>54</v>
      </c>
      <c r="D42" s="113" t="s">
        <v>25</v>
      </c>
      <c r="E42" s="114" t="s">
        <v>144</v>
      </c>
      <c r="F42" s="48" t="s">
        <v>19</v>
      </c>
      <c r="G42" s="48">
        <v>80</v>
      </c>
      <c r="H42" s="49">
        <v>48.2</v>
      </c>
      <c r="I42" s="49">
        <v>45.63</v>
      </c>
      <c r="J42" s="48">
        <v>92</v>
      </c>
      <c r="K42" s="48">
        <v>90</v>
      </c>
      <c r="L42" s="54">
        <v>58.19</v>
      </c>
      <c r="M42" s="51">
        <f t="shared" si="1"/>
        <v>87.285</v>
      </c>
      <c r="N42" s="35">
        <f t="shared" si="0"/>
        <v>443.115</v>
      </c>
      <c r="O42" s="40"/>
      <c r="P42" s="49"/>
      <c r="Q42" s="49"/>
      <c r="R42" s="52"/>
      <c r="S42" s="51"/>
      <c r="T42" s="55"/>
      <c r="U42" s="99"/>
      <c r="V42" s="48">
        <v>65</v>
      </c>
      <c r="W42" s="54">
        <v>73.5</v>
      </c>
      <c r="X42" s="51">
        <f t="shared" si="2"/>
        <v>110.25</v>
      </c>
      <c r="Y42" s="53">
        <f t="shared" si="3"/>
        <v>175.25</v>
      </c>
      <c r="Z42" s="40"/>
      <c r="AA42" s="35">
        <f t="shared" si="4"/>
        <v>618.365</v>
      </c>
      <c r="AB42" s="40"/>
    </row>
    <row r="43" spans="1:28" ht="13.5" thickBot="1">
      <c r="A43" s="140"/>
      <c r="B43" s="128" t="s">
        <v>147</v>
      </c>
      <c r="C43" s="113" t="s">
        <v>57</v>
      </c>
      <c r="D43" s="113" t="s">
        <v>148</v>
      </c>
      <c r="E43" s="114" t="s">
        <v>144</v>
      </c>
      <c r="F43" s="48" t="s">
        <v>19</v>
      </c>
      <c r="G43" s="48">
        <v>80</v>
      </c>
      <c r="H43" s="49">
        <v>42.6</v>
      </c>
      <c r="I43" s="49">
        <v>42.03</v>
      </c>
      <c r="J43" s="48">
        <v>82</v>
      </c>
      <c r="K43" s="48">
        <v>65</v>
      </c>
      <c r="L43" s="54">
        <v>60.15</v>
      </c>
      <c r="M43" s="51">
        <f t="shared" si="1"/>
        <v>90.225</v>
      </c>
      <c r="N43" s="35">
        <f t="shared" si="0"/>
        <v>401.855</v>
      </c>
      <c r="O43" s="40"/>
      <c r="P43" s="49"/>
      <c r="Q43" s="49"/>
      <c r="R43" s="52"/>
      <c r="S43" s="51"/>
      <c r="T43" s="55"/>
      <c r="U43" s="99"/>
      <c r="V43" s="48">
        <v>75</v>
      </c>
      <c r="W43" s="54">
        <v>82.29</v>
      </c>
      <c r="X43" s="51">
        <f t="shared" si="2"/>
        <v>123.435</v>
      </c>
      <c r="Y43" s="53">
        <f t="shared" si="3"/>
        <v>198.435</v>
      </c>
      <c r="Z43" s="40"/>
      <c r="AA43" s="35">
        <f t="shared" si="4"/>
        <v>600.29</v>
      </c>
      <c r="AB43" s="40"/>
    </row>
    <row r="44" spans="1:28" ht="13.5" thickBot="1">
      <c r="A44" s="140"/>
      <c r="B44" s="133" t="s">
        <v>90</v>
      </c>
      <c r="C44" s="134" t="s">
        <v>91</v>
      </c>
      <c r="D44" s="131" t="s">
        <v>25</v>
      </c>
      <c r="E44" s="132" t="s">
        <v>144</v>
      </c>
      <c r="F44" s="65" t="s">
        <v>19</v>
      </c>
      <c r="G44" s="65">
        <v>95</v>
      </c>
      <c r="H44" s="66">
        <v>55.47</v>
      </c>
      <c r="I44" s="66">
        <v>54.39</v>
      </c>
      <c r="J44" s="65">
        <v>86</v>
      </c>
      <c r="K44" s="65">
        <v>50</v>
      </c>
      <c r="L44" s="67">
        <v>63.1</v>
      </c>
      <c r="M44" s="68">
        <f t="shared" si="1"/>
        <v>94.65</v>
      </c>
      <c r="N44" s="37">
        <f t="shared" si="0"/>
        <v>435.51</v>
      </c>
      <c r="O44" s="39"/>
      <c r="P44" s="66"/>
      <c r="Q44" s="66"/>
      <c r="R44" s="69"/>
      <c r="S44" s="68"/>
      <c r="T44" s="100"/>
      <c r="U44" s="101"/>
      <c r="V44" s="65">
        <v>85</v>
      </c>
      <c r="W44" s="67">
        <v>78.99</v>
      </c>
      <c r="X44" s="68">
        <f t="shared" si="2"/>
        <v>118.48499999999999</v>
      </c>
      <c r="Y44" s="70">
        <f t="shared" si="3"/>
        <v>203.48499999999999</v>
      </c>
      <c r="Z44" s="39"/>
      <c r="AA44" s="37">
        <f t="shared" si="4"/>
        <v>638.995</v>
      </c>
      <c r="AB44" s="39"/>
    </row>
    <row r="45" spans="1:28" ht="13.5" thickBot="1">
      <c r="A45" s="141" t="s">
        <v>119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192"/>
      <c r="W45" s="192"/>
      <c r="X45" s="192"/>
      <c r="Y45" s="192"/>
      <c r="Z45" s="192"/>
      <c r="AA45" s="192"/>
      <c r="AB45" s="192"/>
    </row>
    <row r="46" spans="1:28" ht="13.5" thickBot="1">
      <c r="A46" s="140"/>
      <c r="B46" s="115" t="s">
        <v>94</v>
      </c>
      <c r="C46" s="116" t="s">
        <v>95</v>
      </c>
      <c r="D46" s="116" t="s">
        <v>126</v>
      </c>
      <c r="E46" s="135" t="s">
        <v>100</v>
      </c>
      <c r="F46" s="102"/>
      <c r="G46" s="41">
        <v>90</v>
      </c>
      <c r="H46" s="103">
        <v>43.8</v>
      </c>
      <c r="I46" s="103">
        <v>43.71</v>
      </c>
      <c r="J46" s="41">
        <v>98</v>
      </c>
      <c r="K46" s="41">
        <v>95</v>
      </c>
      <c r="L46" s="104">
        <v>59.78</v>
      </c>
      <c r="M46" s="105">
        <f>L46*1.5</f>
        <v>89.67</v>
      </c>
      <c r="N46" s="42">
        <f>SUM(G46:K46)+M46</f>
        <v>460.18</v>
      </c>
      <c r="O46" s="107"/>
      <c r="P46" s="103"/>
      <c r="Q46" s="103"/>
      <c r="R46" s="108"/>
      <c r="S46" s="105"/>
      <c r="T46" s="109"/>
      <c r="U46" s="110"/>
      <c r="V46" s="41"/>
      <c r="W46" s="104"/>
      <c r="X46" s="105"/>
      <c r="Y46" s="106"/>
      <c r="Z46" s="107"/>
      <c r="AA46" s="42"/>
      <c r="AB46" s="107"/>
    </row>
    <row r="47" spans="1:28" ht="13.5" thickBot="1">
      <c r="A47" s="140"/>
      <c r="B47" s="119" t="s">
        <v>149</v>
      </c>
      <c r="C47" s="120" t="s">
        <v>150</v>
      </c>
      <c r="D47" s="121" t="s">
        <v>132</v>
      </c>
      <c r="E47" s="122" t="s">
        <v>100</v>
      </c>
      <c r="F47" s="56" t="s">
        <v>19</v>
      </c>
      <c r="G47" s="57">
        <v>80</v>
      </c>
      <c r="H47" s="58">
        <v>41.14</v>
      </c>
      <c r="I47" s="58">
        <v>40.05</v>
      </c>
      <c r="J47" s="57">
        <v>86</v>
      </c>
      <c r="K47" s="57">
        <v>70</v>
      </c>
      <c r="L47" s="59">
        <v>57.19</v>
      </c>
      <c r="M47" s="60">
        <f>L47*1.5</f>
        <v>85.785</v>
      </c>
      <c r="N47" s="36">
        <f>SUM(G47:K47)+M47</f>
        <v>402.975</v>
      </c>
      <c r="O47" s="38"/>
      <c r="P47" s="58"/>
      <c r="Q47" s="58"/>
      <c r="R47" s="61"/>
      <c r="S47" s="60"/>
      <c r="T47" s="62"/>
      <c r="U47" s="111"/>
      <c r="V47" s="57"/>
      <c r="W47" s="59"/>
      <c r="X47" s="60"/>
      <c r="Y47" s="63"/>
      <c r="Z47" s="38"/>
      <c r="AA47" s="36"/>
      <c r="AB47" s="38"/>
    </row>
    <row r="48" spans="1:28" ht="13.5" thickBot="1">
      <c r="A48" s="140"/>
      <c r="B48" s="115" t="s">
        <v>151</v>
      </c>
      <c r="C48" s="117" t="s">
        <v>152</v>
      </c>
      <c r="D48" s="117" t="s">
        <v>153</v>
      </c>
      <c r="E48" s="118" t="s">
        <v>100</v>
      </c>
      <c r="F48" s="64" t="s">
        <v>19</v>
      </c>
      <c r="G48" s="65">
        <v>95</v>
      </c>
      <c r="H48" s="66">
        <v>37.73</v>
      </c>
      <c r="I48" s="66">
        <v>36.88</v>
      </c>
      <c r="J48" s="65">
        <v>84</v>
      </c>
      <c r="K48" s="65">
        <v>80</v>
      </c>
      <c r="L48" s="67">
        <v>57.84</v>
      </c>
      <c r="M48" s="68">
        <f>L48*1.5</f>
        <v>86.76</v>
      </c>
      <c r="N48" s="37">
        <f>SUM(G48:K48)+M48</f>
        <v>420.37</v>
      </c>
      <c r="O48" s="39"/>
      <c r="P48" s="66"/>
      <c r="Q48" s="66"/>
      <c r="R48" s="69"/>
      <c r="S48" s="68"/>
      <c r="T48" s="100"/>
      <c r="U48" s="101"/>
      <c r="V48" s="65"/>
      <c r="W48" s="67"/>
      <c r="X48" s="68"/>
      <c r="Y48" s="70"/>
      <c r="Z48" s="39"/>
      <c r="AA48" s="37"/>
      <c r="AB48" s="39"/>
    </row>
    <row r="49" spans="1:28" ht="13.5" thickBot="1">
      <c r="A49" s="144" t="s">
        <v>120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6"/>
      <c r="V49" s="193"/>
      <c r="W49" s="193"/>
      <c r="X49" s="193"/>
      <c r="Y49" s="193"/>
      <c r="Z49" s="193"/>
      <c r="AA49" s="193"/>
      <c r="AB49" s="193"/>
    </row>
    <row r="50" spans="1:28" ht="13.5" thickBot="1">
      <c r="A50" s="140"/>
      <c r="B50" s="123" t="s">
        <v>159</v>
      </c>
      <c r="C50" s="124" t="s">
        <v>160</v>
      </c>
      <c r="D50" s="124" t="s">
        <v>161</v>
      </c>
      <c r="E50" s="126" t="s">
        <v>118</v>
      </c>
      <c r="F50" s="83" t="s">
        <v>19</v>
      </c>
      <c r="G50" s="83">
        <v>55</v>
      </c>
      <c r="H50" s="84">
        <v>52.91</v>
      </c>
      <c r="I50" s="84">
        <v>52.39</v>
      </c>
      <c r="J50" s="83">
        <v>82</v>
      </c>
      <c r="K50" s="83">
        <v>90</v>
      </c>
      <c r="L50" s="96">
        <v>64.54</v>
      </c>
      <c r="M50" s="86">
        <f aca="true" t="shared" si="5" ref="M50:M59">L50*1.5</f>
        <v>96.81</v>
      </c>
      <c r="N50" s="89">
        <f>SUM(G50:K50)+M50</f>
        <v>429.11</v>
      </c>
      <c r="O50" s="88"/>
      <c r="P50" s="84"/>
      <c r="Q50" s="84"/>
      <c r="R50" s="90"/>
      <c r="S50" s="86">
        <f aca="true" t="shared" si="6" ref="S50:S59">IF(R50="","",R50*1.5)</f>
      </c>
      <c r="T50" s="91">
        <f>IF(P50="","",N50+P50+Q50+S50)</f>
      </c>
      <c r="U50" s="98"/>
      <c r="V50" s="83"/>
      <c r="W50" s="96"/>
      <c r="X50" s="86"/>
      <c r="Y50" s="87"/>
      <c r="Z50" s="88"/>
      <c r="AA50" s="89"/>
      <c r="AB50" s="88"/>
    </row>
    <row r="51" spans="1:28" ht="13.5" thickBot="1">
      <c r="A51" s="140"/>
      <c r="B51" s="128" t="s">
        <v>162</v>
      </c>
      <c r="C51" s="113" t="s">
        <v>163</v>
      </c>
      <c r="D51" s="113" t="s">
        <v>133</v>
      </c>
      <c r="E51" s="114" t="s">
        <v>99</v>
      </c>
      <c r="F51" s="113" t="s">
        <v>156</v>
      </c>
      <c r="G51" s="48">
        <v>75</v>
      </c>
      <c r="H51" s="49">
        <v>46.89</v>
      </c>
      <c r="I51" s="49">
        <v>45.51</v>
      </c>
      <c r="J51" s="48">
        <v>78</v>
      </c>
      <c r="K51" s="48">
        <v>85</v>
      </c>
      <c r="L51" s="54">
        <v>0</v>
      </c>
      <c r="M51" s="51">
        <f t="shared" si="5"/>
        <v>0</v>
      </c>
      <c r="N51" s="35">
        <f aca="true" t="shared" si="7" ref="N51:N59">SUM(G51:K51)+M51</f>
        <v>330.4</v>
      </c>
      <c r="O51" s="40"/>
      <c r="P51" s="49">
        <v>62.35</v>
      </c>
      <c r="Q51" s="49">
        <v>59.73</v>
      </c>
      <c r="R51" s="52">
        <v>87.2</v>
      </c>
      <c r="S51" s="51">
        <f t="shared" si="6"/>
        <v>130.8</v>
      </c>
      <c r="T51" s="82">
        <f aca="true" t="shared" si="8" ref="T51:T59">IF(P51="","",N51+P51+Q51+S51)</f>
        <v>583.28</v>
      </c>
      <c r="U51" s="99"/>
      <c r="V51" s="48"/>
      <c r="W51" s="54"/>
      <c r="X51" s="51"/>
      <c r="Y51" s="53"/>
      <c r="Z51" s="40"/>
      <c r="AA51" s="35"/>
      <c r="AB51" s="40"/>
    </row>
    <row r="52" spans="1:28" ht="13.5" thickBot="1">
      <c r="A52" s="140"/>
      <c r="B52" s="127" t="s">
        <v>164</v>
      </c>
      <c r="C52" s="113" t="s">
        <v>115</v>
      </c>
      <c r="D52" s="113" t="s">
        <v>153</v>
      </c>
      <c r="E52" s="114" t="s">
        <v>118</v>
      </c>
      <c r="F52" s="113" t="s">
        <v>158</v>
      </c>
      <c r="G52" s="48">
        <v>95</v>
      </c>
      <c r="H52" s="49">
        <v>41.78</v>
      </c>
      <c r="I52" s="49">
        <v>40.4</v>
      </c>
      <c r="J52" s="48">
        <v>90</v>
      </c>
      <c r="K52" s="48">
        <v>100</v>
      </c>
      <c r="L52" s="54">
        <v>57.7</v>
      </c>
      <c r="M52" s="51">
        <f t="shared" si="5"/>
        <v>86.55000000000001</v>
      </c>
      <c r="N52" s="35">
        <f t="shared" si="7"/>
        <v>453.73</v>
      </c>
      <c r="O52" s="40"/>
      <c r="P52" s="49"/>
      <c r="Q52" s="49"/>
      <c r="R52" s="52"/>
      <c r="S52" s="51">
        <f t="shared" si="6"/>
      </c>
      <c r="T52" s="82">
        <f t="shared" si="8"/>
      </c>
      <c r="U52" s="99"/>
      <c r="V52" s="48"/>
      <c r="W52" s="54"/>
      <c r="X52" s="51"/>
      <c r="Y52" s="53"/>
      <c r="Z52" s="40"/>
      <c r="AA52" s="35"/>
      <c r="AB52" s="40"/>
    </row>
    <row r="53" spans="1:254" ht="13.5" thickBot="1">
      <c r="A53" s="140"/>
      <c r="B53" s="127" t="s">
        <v>165</v>
      </c>
      <c r="C53" s="115" t="s">
        <v>166</v>
      </c>
      <c r="D53" s="113" t="s">
        <v>167</v>
      </c>
      <c r="E53" s="114" t="s">
        <v>99</v>
      </c>
      <c r="F53" s="113"/>
      <c r="G53" s="48">
        <v>80</v>
      </c>
      <c r="H53" s="49">
        <v>48.03</v>
      </c>
      <c r="I53" s="49">
        <v>47.35</v>
      </c>
      <c r="J53" s="48">
        <v>92</v>
      </c>
      <c r="K53" s="48">
        <v>75</v>
      </c>
      <c r="L53" s="54">
        <v>64.15</v>
      </c>
      <c r="M53" s="51">
        <f t="shared" si="5"/>
        <v>96.22500000000001</v>
      </c>
      <c r="N53" s="35">
        <f t="shared" si="7"/>
        <v>438.605</v>
      </c>
      <c r="O53" s="40"/>
      <c r="P53" s="49">
        <v>55.16</v>
      </c>
      <c r="Q53" s="49">
        <v>54.97</v>
      </c>
      <c r="R53" s="52">
        <v>99.86</v>
      </c>
      <c r="S53" s="51">
        <f t="shared" si="6"/>
        <v>149.79</v>
      </c>
      <c r="T53" s="82">
        <f t="shared" si="8"/>
        <v>698.525</v>
      </c>
      <c r="U53" s="99"/>
      <c r="V53" s="48"/>
      <c r="W53" s="54"/>
      <c r="X53" s="51"/>
      <c r="Y53" s="53"/>
      <c r="Z53" s="40"/>
      <c r="AA53" s="35"/>
      <c r="AB53" s="40"/>
      <c r="AC53" s="136"/>
      <c r="AD53" s="137"/>
      <c r="AE53" s="136"/>
      <c r="AF53" s="136"/>
      <c r="AG53" s="136"/>
      <c r="AH53" s="137"/>
      <c r="AI53" s="136"/>
      <c r="AJ53" s="136"/>
      <c r="AK53" s="136"/>
      <c r="AL53" s="137"/>
      <c r="AM53" s="136"/>
      <c r="AN53" s="136"/>
      <c r="AO53" s="136"/>
      <c r="AP53" s="137"/>
      <c r="AQ53" s="136"/>
      <c r="AR53" s="136"/>
      <c r="AS53" s="136"/>
      <c r="AT53" s="137"/>
      <c r="AU53" s="136"/>
      <c r="AV53" s="136"/>
      <c r="AW53" s="136"/>
      <c r="AX53" s="137"/>
      <c r="AY53" s="136"/>
      <c r="AZ53" s="136"/>
      <c r="BA53" s="136"/>
      <c r="BB53" s="137"/>
      <c r="BC53" s="136"/>
      <c r="BD53" s="136"/>
      <c r="BE53" s="136"/>
      <c r="BF53" s="137"/>
      <c r="BG53" s="136"/>
      <c r="BH53" s="136"/>
      <c r="BI53" s="136"/>
      <c r="BJ53" s="137"/>
      <c r="BK53" s="136"/>
      <c r="BL53" s="136"/>
      <c r="BM53" s="136"/>
      <c r="BN53" s="137"/>
      <c r="BO53" s="136"/>
      <c r="BP53" s="136"/>
      <c r="BQ53" s="136"/>
      <c r="BR53" s="137"/>
      <c r="BS53" s="136"/>
      <c r="BT53" s="136"/>
      <c r="BU53" s="136"/>
      <c r="BV53" s="137"/>
      <c r="BW53" s="136"/>
      <c r="BX53" s="136"/>
      <c r="BY53" s="136"/>
      <c r="BZ53" s="137"/>
      <c r="CA53" s="136"/>
      <c r="CB53" s="136"/>
      <c r="CC53" s="136"/>
      <c r="CD53" s="137"/>
      <c r="CE53" s="136"/>
      <c r="CF53" s="136"/>
      <c r="CG53" s="136"/>
      <c r="CH53" s="137"/>
      <c r="CI53" s="136"/>
      <c r="CJ53" s="136"/>
      <c r="CK53" s="136"/>
      <c r="CL53" s="137"/>
      <c r="CM53" s="136"/>
      <c r="CN53" s="136"/>
      <c r="CO53" s="136"/>
      <c r="CP53" s="137"/>
      <c r="CQ53" s="136"/>
      <c r="CR53" s="136"/>
      <c r="CS53" s="136"/>
      <c r="CT53" s="137"/>
      <c r="CU53" s="136"/>
      <c r="CV53" s="136"/>
      <c r="CW53" s="136"/>
      <c r="CX53" s="137"/>
      <c r="CY53" s="136"/>
      <c r="CZ53" s="136"/>
      <c r="DA53" s="136"/>
      <c r="DB53" s="137"/>
      <c r="DC53" s="136"/>
      <c r="DD53" s="136"/>
      <c r="DE53" s="136"/>
      <c r="DF53" s="137"/>
      <c r="DG53" s="136"/>
      <c r="DH53" s="136"/>
      <c r="DI53" s="136"/>
      <c r="DJ53" s="137"/>
      <c r="DK53" s="136"/>
      <c r="DL53" s="136"/>
      <c r="DM53" s="136"/>
      <c r="DN53" s="137"/>
      <c r="DO53" s="136"/>
      <c r="DP53" s="136"/>
      <c r="DQ53" s="136"/>
      <c r="DR53" s="137"/>
      <c r="DS53" s="136"/>
      <c r="DT53" s="136"/>
      <c r="DU53" s="136"/>
      <c r="DV53" s="137"/>
      <c r="DW53" s="136"/>
      <c r="DX53" s="136"/>
      <c r="DY53" s="136"/>
      <c r="DZ53" s="137"/>
      <c r="EA53" s="136"/>
      <c r="EB53" s="136"/>
      <c r="EC53" s="136"/>
      <c r="ED53" s="137"/>
      <c r="EE53" s="136"/>
      <c r="EF53" s="136"/>
      <c r="EG53" s="136"/>
      <c r="EH53" s="137"/>
      <c r="EI53" s="136"/>
      <c r="EJ53" s="136"/>
      <c r="EK53" s="136"/>
      <c r="EL53" s="137"/>
      <c r="EM53" s="136"/>
      <c r="EN53" s="136"/>
      <c r="EO53" s="136"/>
      <c r="EP53" s="137"/>
      <c r="EQ53" s="136"/>
      <c r="ER53" s="136"/>
      <c r="ES53" s="136"/>
      <c r="ET53" s="137"/>
      <c r="EU53" s="136"/>
      <c r="EV53" s="136"/>
      <c r="EW53" s="136"/>
      <c r="EX53" s="137"/>
      <c r="EY53" s="136"/>
      <c r="EZ53" s="136"/>
      <c r="FA53" s="136"/>
      <c r="FB53" s="137"/>
      <c r="FC53" s="136"/>
      <c r="FD53" s="136"/>
      <c r="FE53" s="136"/>
      <c r="FF53" s="137"/>
      <c r="FG53" s="136"/>
      <c r="FH53" s="136"/>
      <c r="FI53" s="136"/>
      <c r="FJ53" s="137"/>
      <c r="FK53" s="136"/>
      <c r="FL53" s="136"/>
      <c r="FM53" s="136"/>
      <c r="FN53" s="137"/>
      <c r="FO53" s="136"/>
      <c r="FP53" s="136"/>
      <c r="FQ53" s="136"/>
      <c r="FR53" s="137"/>
      <c r="FS53" s="136"/>
      <c r="FT53" s="136"/>
      <c r="FU53" s="136"/>
      <c r="FV53" s="137"/>
      <c r="FW53" s="136"/>
      <c r="FX53" s="136"/>
      <c r="FY53" s="136"/>
      <c r="FZ53" s="137"/>
      <c r="GA53" s="136"/>
      <c r="GB53" s="136"/>
      <c r="GC53" s="136"/>
      <c r="GD53" s="137"/>
      <c r="GE53" s="136"/>
      <c r="GF53" s="136"/>
      <c r="GG53" s="136"/>
      <c r="GH53" s="137"/>
      <c r="GI53" s="136"/>
      <c r="GJ53" s="136"/>
      <c r="GK53" s="136"/>
      <c r="GL53" s="137"/>
      <c r="GM53" s="136"/>
      <c r="GN53" s="136"/>
      <c r="GO53" s="136"/>
      <c r="GP53" s="137"/>
      <c r="GQ53" s="136"/>
      <c r="GR53" s="136"/>
      <c r="GS53" s="136"/>
      <c r="GT53" s="137"/>
      <c r="GU53" s="136"/>
      <c r="GV53" s="136"/>
      <c r="GW53" s="136"/>
      <c r="GX53" s="137"/>
      <c r="GY53" s="136"/>
      <c r="GZ53" s="136"/>
      <c r="HA53" s="136"/>
      <c r="HB53" s="137"/>
      <c r="HC53" s="136"/>
      <c r="HD53" s="136"/>
      <c r="HE53" s="136"/>
      <c r="HF53" s="137"/>
      <c r="HG53" s="136"/>
      <c r="HH53" s="136"/>
      <c r="HI53" s="136"/>
      <c r="HJ53" s="137"/>
      <c r="HK53" s="136"/>
      <c r="HL53" s="136"/>
      <c r="HM53" s="136"/>
      <c r="HN53" s="137"/>
      <c r="HO53" s="136"/>
      <c r="HP53" s="136"/>
      <c r="HQ53" s="136"/>
      <c r="HR53" s="137"/>
      <c r="HS53" s="136"/>
      <c r="HT53" s="136"/>
      <c r="HU53" s="136"/>
      <c r="HV53" s="137"/>
      <c r="HW53" s="136"/>
      <c r="HX53" s="136"/>
      <c r="HY53" s="136"/>
      <c r="HZ53" s="137"/>
      <c r="IA53" s="136"/>
      <c r="IB53" s="136"/>
      <c r="IC53" s="136"/>
      <c r="ID53" s="137"/>
      <c r="IE53" s="136"/>
      <c r="IF53" s="136"/>
      <c r="IG53" s="136"/>
      <c r="IH53" s="137"/>
      <c r="II53" s="136"/>
      <c r="IJ53" s="136"/>
      <c r="IK53" s="136"/>
      <c r="IL53" s="137"/>
      <c r="IM53" s="136"/>
      <c r="IN53" s="136"/>
      <c r="IO53" s="136"/>
      <c r="IP53" s="137"/>
      <c r="IQ53" s="136"/>
      <c r="IR53" s="136"/>
      <c r="IS53" s="136"/>
      <c r="IT53" s="137"/>
    </row>
    <row r="54" spans="1:28" ht="13.5" thickBot="1">
      <c r="A54" s="140"/>
      <c r="B54" s="127" t="s">
        <v>168</v>
      </c>
      <c r="C54" s="115" t="s">
        <v>169</v>
      </c>
      <c r="D54" s="113" t="s">
        <v>132</v>
      </c>
      <c r="E54" s="114" t="s">
        <v>118</v>
      </c>
      <c r="F54" s="48" t="s">
        <v>19</v>
      </c>
      <c r="G54" s="48">
        <v>40</v>
      </c>
      <c r="H54" s="49">
        <v>44.2</v>
      </c>
      <c r="I54" s="49">
        <v>42.6</v>
      </c>
      <c r="J54" s="48">
        <v>76</v>
      </c>
      <c r="K54" s="48">
        <v>70</v>
      </c>
      <c r="L54" s="54">
        <v>60.75</v>
      </c>
      <c r="M54" s="51">
        <f t="shared" si="5"/>
        <v>91.125</v>
      </c>
      <c r="N54" s="35">
        <f t="shared" si="7"/>
        <v>363.925</v>
      </c>
      <c r="O54" s="40"/>
      <c r="P54" s="49"/>
      <c r="Q54" s="49"/>
      <c r="R54" s="52"/>
      <c r="S54" s="51">
        <f t="shared" si="6"/>
      </c>
      <c r="T54" s="82">
        <f t="shared" si="8"/>
      </c>
      <c r="U54" s="99"/>
      <c r="V54" s="48"/>
      <c r="W54" s="54"/>
      <c r="X54" s="51"/>
      <c r="Y54" s="53"/>
      <c r="Z54" s="40"/>
      <c r="AA54" s="35"/>
      <c r="AB54" s="40"/>
    </row>
    <row r="55" spans="1:28" ht="13.5" thickBot="1">
      <c r="A55" s="140"/>
      <c r="B55" s="127" t="s">
        <v>117</v>
      </c>
      <c r="C55" s="115" t="s">
        <v>14</v>
      </c>
      <c r="D55" s="113" t="s">
        <v>170</v>
      </c>
      <c r="E55" s="114" t="s">
        <v>99</v>
      </c>
      <c r="F55" s="48" t="s">
        <v>19</v>
      </c>
      <c r="G55" s="48">
        <v>55</v>
      </c>
      <c r="H55" s="49">
        <v>45.39</v>
      </c>
      <c r="I55" s="49">
        <v>45.26</v>
      </c>
      <c r="J55" s="48">
        <v>66</v>
      </c>
      <c r="K55" s="48">
        <v>80</v>
      </c>
      <c r="L55" s="54">
        <v>0</v>
      </c>
      <c r="M55" s="51">
        <f t="shared" si="5"/>
        <v>0</v>
      </c>
      <c r="N55" s="35">
        <f t="shared" si="7"/>
        <v>291.65</v>
      </c>
      <c r="O55" s="40"/>
      <c r="P55" s="49">
        <v>71.39</v>
      </c>
      <c r="Q55" s="49">
        <v>67.66</v>
      </c>
      <c r="R55" s="52">
        <v>92.86</v>
      </c>
      <c r="S55" s="51">
        <f t="shared" si="6"/>
        <v>139.29</v>
      </c>
      <c r="T55" s="82">
        <f t="shared" si="8"/>
        <v>569.9899999999999</v>
      </c>
      <c r="U55" s="99"/>
      <c r="V55" s="48"/>
      <c r="W55" s="54"/>
      <c r="X55" s="51"/>
      <c r="Y55" s="53"/>
      <c r="Z55" s="40"/>
      <c r="AA55" s="35"/>
      <c r="AB55" s="40"/>
    </row>
    <row r="56" spans="1:28" ht="13.5" thickBot="1">
      <c r="A56" s="140"/>
      <c r="B56" s="128" t="s">
        <v>171</v>
      </c>
      <c r="C56" s="113" t="s">
        <v>172</v>
      </c>
      <c r="D56" s="113" t="s">
        <v>173</v>
      </c>
      <c r="E56" s="114" t="s">
        <v>118</v>
      </c>
      <c r="F56" s="48" t="s">
        <v>19</v>
      </c>
      <c r="G56" s="48">
        <v>75</v>
      </c>
      <c r="H56" s="49">
        <v>37.56</v>
      </c>
      <c r="I56" s="49">
        <v>34.45</v>
      </c>
      <c r="J56" s="48">
        <v>86</v>
      </c>
      <c r="K56" s="48">
        <v>85</v>
      </c>
      <c r="L56" s="54">
        <v>66.43</v>
      </c>
      <c r="M56" s="51">
        <f t="shared" si="5"/>
        <v>99.64500000000001</v>
      </c>
      <c r="N56" s="35">
        <f t="shared" si="7"/>
        <v>417.655</v>
      </c>
      <c r="O56" s="40"/>
      <c r="P56" s="49"/>
      <c r="Q56" s="49"/>
      <c r="R56" s="52"/>
      <c r="S56" s="51">
        <f t="shared" si="6"/>
      </c>
      <c r="T56" s="82">
        <f t="shared" si="8"/>
      </c>
      <c r="U56" s="99"/>
      <c r="V56" s="48"/>
      <c r="W56" s="54"/>
      <c r="X56" s="51"/>
      <c r="Y56" s="53"/>
      <c r="Z56" s="40"/>
      <c r="AA56" s="35"/>
      <c r="AB56" s="40"/>
    </row>
    <row r="57" spans="1:28" ht="13.5" thickBot="1">
      <c r="A57" s="140"/>
      <c r="B57" s="127" t="s">
        <v>154</v>
      </c>
      <c r="C57" s="113" t="s">
        <v>155</v>
      </c>
      <c r="D57" s="113" t="s">
        <v>127</v>
      </c>
      <c r="E57" s="114" t="s">
        <v>99</v>
      </c>
      <c r="F57" s="48" t="s">
        <v>19</v>
      </c>
      <c r="G57" s="48">
        <v>95</v>
      </c>
      <c r="H57" s="49">
        <v>46.94</v>
      </c>
      <c r="I57" s="49">
        <v>46.66</v>
      </c>
      <c r="J57" s="48">
        <v>88</v>
      </c>
      <c r="K57" s="48">
        <v>90</v>
      </c>
      <c r="L57" s="54">
        <v>64.82</v>
      </c>
      <c r="M57" s="51">
        <f t="shared" si="5"/>
        <v>97.22999999999999</v>
      </c>
      <c r="N57" s="35">
        <f t="shared" si="7"/>
        <v>463.83000000000004</v>
      </c>
      <c r="O57" s="40"/>
      <c r="P57" s="49">
        <v>58.66</v>
      </c>
      <c r="Q57" s="49">
        <v>55.39</v>
      </c>
      <c r="R57" s="52">
        <v>96.63</v>
      </c>
      <c r="S57" s="51">
        <f t="shared" si="6"/>
        <v>144.945</v>
      </c>
      <c r="T57" s="82">
        <f t="shared" si="8"/>
        <v>722.825</v>
      </c>
      <c r="U57" s="99"/>
      <c r="V57" s="48"/>
      <c r="W57" s="54"/>
      <c r="X57" s="51"/>
      <c r="Y57" s="53"/>
      <c r="Z57" s="40"/>
      <c r="AA57" s="35"/>
      <c r="AB57" s="40"/>
    </row>
    <row r="58" spans="1:28" ht="13.5" thickBot="1">
      <c r="A58" s="140"/>
      <c r="B58" s="128" t="s">
        <v>156</v>
      </c>
      <c r="C58" s="113" t="s">
        <v>157</v>
      </c>
      <c r="D58" s="113" t="s">
        <v>33</v>
      </c>
      <c r="E58" s="114" t="s">
        <v>99</v>
      </c>
      <c r="F58" s="48" t="s">
        <v>19</v>
      </c>
      <c r="G58" s="48">
        <v>85</v>
      </c>
      <c r="H58" s="49">
        <v>44.08</v>
      </c>
      <c r="I58" s="49">
        <v>42.02</v>
      </c>
      <c r="J58" s="48">
        <v>88</v>
      </c>
      <c r="K58" s="48">
        <v>75</v>
      </c>
      <c r="L58" s="54">
        <v>60.3</v>
      </c>
      <c r="M58" s="51">
        <f t="shared" si="5"/>
        <v>90.44999999999999</v>
      </c>
      <c r="N58" s="35">
        <f t="shared" si="7"/>
        <v>424.55</v>
      </c>
      <c r="O58" s="40"/>
      <c r="P58" s="49">
        <v>53.74</v>
      </c>
      <c r="Q58" s="49">
        <v>53.22</v>
      </c>
      <c r="R58" s="52">
        <v>0</v>
      </c>
      <c r="S58" s="51">
        <f t="shared" si="6"/>
        <v>0</v>
      </c>
      <c r="T58" s="82">
        <f t="shared" si="8"/>
        <v>531.51</v>
      </c>
      <c r="U58" s="99"/>
      <c r="V58" s="48"/>
      <c r="W58" s="54"/>
      <c r="X58" s="51"/>
      <c r="Y58" s="53"/>
      <c r="Z58" s="40"/>
      <c r="AA58" s="35"/>
      <c r="AB58" s="40"/>
    </row>
    <row r="59" spans="1:28" ht="13.5" thickBot="1">
      <c r="A59" s="140"/>
      <c r="B59" s="130" t="s">
        <v>158</v>
      </c>
      <c r="C59" s="131" t="s">
        <v>14</v>
      </c>
      <c r="D59" s="131" t="s">
        <v>33</v>
      </c>
      <c r="E59" s="132" t="s">
        <v>116</v>
      </c>
      <c r="F59" s="65" t="s">
        <v>19</v>
      </c>
      <c r="G59" s="65">
        <v>85</v>
      </c>
      <c r="H59" s="66">
        <v>49.85</v>
      </c>
      <c r="I59" s="66">
        <v>47.86</v>
      </c>
      <c r="J59" s="65">
        <v>76</v>
      </c>
      <c r="K59" s="65">
        <v>70</v>
      </c>
      <c r="L59" s="67">
        <v>61.79</v>
      </c>
      <c r="M59" s="68">
        <f t="shared" si="5"/>
        <v>92.685</v>
      </c>
      <c r="N59" s="37">
        <f t="shared" si="7"/>
        <v>421.395</v>
      </c>
      <c r="O59" s="39"/>
      <c r="P59" s="66"/>
      <c r="Q59" s="66"/>
      <c r="R59" s="69"/>
      <c r="S59" s="68">
        <f t="shared" si="6"/>
      </c>
      <c r="T59" s="112">
        <f t="shared" si="8"/>
      </c>
      <c r="U59" s="101"/>
      <c r="V59" s="65"/>
      <c r="W59" s="67"/>
      <c r="X59" s="68"/>
      <c r="Y59" s="70"/>
      <c r="Z59" s="39"/>
      <c r="AA59" s="37"/>
      <c r="AB59" s="39"/>
    </row>
  </sheetData>
  <mergeCells count="26">
    <mergeCell ref="AB2:AB3"/>
    <mergeCell ref="W2:X2"/>
    <mergeCell ref="Y2:Y3"/>
    <mergeCell ref="Z2:Z3"/>
    <mergeCell ref="AA2:AA3"/>
    <mergeCell ref="B2:B3"/>
    <mergeCell ref="A2:A3"/>
    <mergeCell ref="A4:U4"/>
    <mergeCell ref="V2:V3"/>
    <mergeCell ref="E2:E3"/>
    <mergeCell ref="U2:U3"/>
    <mergeCell ref="T2:T3"/>
    <mergeCell ref="L2:M2"/>
    <mergeCell ref="G2:G3"/>
    <mergeCell ref="H2:I2"/>
    <mergeCell ref="J2:J3"/>
    <mergeCell ref="K2:K3"/>
    <mergeCell ref="A45:U45"/>
    <mergeCell ref="A49:U49"/>
    <mergeCell ref="B31:U31"/>
    <mergeCell ref="O2:O3"/>
    <mergeCell ref="N2:N3"/>
    <mergeCell ref="P2:Q2"/>
    <mergeCell ref="R2:S2"/>
    <mergeCell ref="C2:C3"/>
    <mergeCell ref="D2:D3"/>
  </mergeCells>
  <printOptions/>
  <pageMargins left="0.1968503937007874" right="0.1968503937007874" top="0.5905511811023623" bottom="0.3937007874015748" header="0" footer="0.31496062992125984"/>
  <pageSetup fitToHeight="0" fitToWidth="1" horizontalDpi="300" verticalDpi="300" orientation="landscape" paperSize="9" scale="65" r:id="rId2"/>
  <headerFooter alignWithMargins="0">
    <oddFooter>&amp;CSeite &amp;P von &amp;N</oddFooter>
  </headerFooter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34" sqref="A34:IV45"/>
    </sheetView>
  </sheetViews>
  <sheetFormatPr defaultColWidth="11.421875" defaultRowHeight="12.75"/>
  <cols>
    <col min="3" max="3" width="19.8515625" style="1" customWidth="1"/>
    <col min="4" max="4" width="6.00390625" style="0" customWidth="1"/>
    <col min="6" max="6" width="7.8515625" style="0" customWidth="1"/>
    <col min="7" max="8" width="8.7109375" style="19" customWidth="1"/>
    <col min="9" max="9" width="7.8515625" style="25" customWidth="1"/>
    <col min="10" max="10" width="7.00390625" style="0" customWidth="1"/>
    <col min="11" max="11" width="13.8515625" style="3" customWidth="1"/>
  </cols>
  <sheetData>
    <row r="1" spans="1:11" s="2" customFormat="1" ht="18">
      <c r="A1" s="174" t="s">
        <v>111</v>
      </c>
      <c r="B1" s="174"/>
      <c r="C1" s="174"/>
      <c r="D1" s="174"/>
      <c r="E1" s="174"/>
      <c r="F1" s="174"/>
      <c r="G1" s="174"/>
      <c r="H1" s="18" t="s">
        <v>110</v>
      </c>
      <c r="I1" s="24"/>
      <c r="K1" s="4"/>
    </row>
    <row r="2" ht="13.5" thickBot="1"/>
    <row r="3" spans="1:11" ht="12.75">
      <c r="A3" s="175" t="s">
        <v>0</v>
      </c>
      <c r="B3" s="177" t="s">
        <v>1</v>
      </c>
      <c r="C3" s="179" t="s">
        <v>2</v>
      </c>
      <c r="D3" s="181" t="s">
        <v>3</v>
      </c>
      <c r="E3" s="5"/>
      <c r="F3" s="179" t="s">
        <v>7</v>
      </c>
      <c r="G3" s="186" t="s">
        <v>102</v>
      </c>
      <c r="H3" s="187"/>
      <c r="I3" s="188"/>
      <c r="J3" s="179" t="s">
        <v>107</v>
      </c>
      <c r="K3" s="189" t="s">
        <v>109</v>
      </c>
    </row>
    <row r="4" spans="1:11" ht="13.5" thickBot="1">
      <c r="A4" s="176"/>
      <c r="B4" s="178"/>
      <c r="C4" s="180"/>
      <c r="D4" s="182"/>
      <c r="E4" s="6" t="s">
        <v>4</v>
      </c>
      <c r="F4" s="180"/>
      <c r="G4" s="7" t="s">
        <v>103</v>
      </c>
      <c r="H4" s="20" t="s">
        <v>104</v>
      </c>
      <c r="I4" s="26" t="s">
        <v>108</v>
      </c>
      <c r="J4" s="180"/>
      <c r="K4" s="190"/>
    </row>
    <row r="5" spans="1:11" ht="13.5" thickBot="1">
      <c r="A5" s="183" t="s">
        <v>98</v>
      </c>
      <c r="B5" s="184"/>
      <c r="C5" s="184"/>
      <c r="D5" s="184"/>
      <c r="E5" s="184"/>
      <c r="F5" s="184"/>
      <c r="G5" s="184"/>
      <c r="H5" s="184"/>
      <c r="I5" s="184"/>
      <c r="J5" s="184"/>
      <c r="K5" s="185"/>
    </row>
    <row r="6" spans="1:11" ht="12.75">
      <c r="A6" s="8" t="s">
        <v>58</v>
      </c>
      <c r="B6" s="9" t="s">
        <v>59</v>
      </c>
      <c r="C6" s="10" t="s">
        <v>60</v>
      </c>
      <c r="D6" s="9" t="s">
        <v>11</v>
      </c>
      <c r="E6" s="9" t="s">
        <v>19</v>
      </c>
      <c r="F6" s="9">
        <v>95</v>
      </c>
      <c r="G6" s="21">
        <v>60.35</v>
      </c>
      <c r="H6" s="21">
        <v>58.68</v>
      </c>
      <c r="I6" s="30">
        <f aca="true" t="shared" si="0" ref="I6:I32">SUM(G6:H6)</f>
        <v>119.03</v>
      </c>
      <c r="J6" s="9">
        <v>96</v>
      </c>
      <c r="K6" s="31">
        <f aca="true" t="shared" si="1" ref="K6:K32">F6+I6+J6</f>
        <v>310.03</v>
      </c>
    </row>
    <row r="7" spans="1:11" ht="12.75">
      <c r="A7" s="11" t="s">
        <v>39</v>
      </c>
      <c r="B7" s="12" t="s">
        <v>40</v>
      </c>
      <c r="C7" s="13" t="s">
        <v>41</v>
      </c>
      <c r="D7" s="12" t="s">
        <v>11</v>
      </c>
      <c r="E7" s="12" t="s">
        <v>19</v>
      </c>
      <c r="F7" s="12">
        <v>100</v>
      </c>
      <c r="G7" s="22">
        <v>57.18</v>
      </c>
      <c r="H7" s="22">
        <v>51.32</v>
      </c>
      <c r="I7" s="28">
        <f t="shared" si="0"/>
        <v>108.5</v>
      </c>
      <c r="J7" s="12">
        <v>100</v>
      </c>
      <c r="K7" s="32">
        <f t="shared" si="1"/>
        <v>308.5</v>
      </c>
    </row>
    <row r="8" spans="1:11" ht="12.75">
      <c r="A8" s="11" t="s">
        <v>53</v>
      </c>
      <c r="B8" s="12" t="s">
        <v>65</v>
      </c>
      <c r="C8" s="13" t="s">
        <v>25</v>
      </c>
      <c r="D8" s="12" t="s">
        <v>11</v>
      </c>
      <c r="E8" s="12" t="s">
        <v>19</v>
      </c>
      <c r="F8" s="12">
        <v>95</v>
      </c>
      <c r="G8" s="22">
        <v>59.73</v>
      </c>
      <c r="H8" s="22">
        <v>57.54</v>
      </c>
      <c r="I8" s="28">
        <f t="shared" si="0"/>
        <v>117.27</v>
      </c>
      <c r="J8" s="12">
        <v>96</v>
      </c>
      <c r="K8" s="32">
        <f t="shared" si="1"/>
        <v>308.27</v>
      </c>
    </row>
    <row r="9" spans="1:11" ht="12.75">
      <c r="A9" s="11" t="s">
        <v>36</v>
      </c>
      <c r="B9" s="12" t="s">
        <v>37</v>
      </c>
      <c r="C9" s="13" t="s">
        <v>38</v>
      </c>
      <c r="D9" s="12" t="s">
        <v>11</v>
      </c>
      <c r="E9" s="12" t="s">
        <v>12</v>
      </c>
      <c r="F9" s="12">
        <v>100</v>
      </c>
      <c r="G9" s="22">
        <v>56.75</v>
      </c>
      <c r="H9" s="22">
        <v>53.09</v>
      </c>
      <c r="I9" s="28">
        <f>SUM(G9:H9)</f>
        <v>109.84</v>
      </c>
      <c r="J9" s="12">
        <v>98</v>
      </c>
      <c r="K9" s="32">
        <f>F9+I9+J9</f>
        <v>307.84000000000003</v>
      </c>
    </row>
    <row r="10" spans="1:11" ht="12.75">
      <c r="A10" s="11" t="s">
        <v>23</v>
      </c>
      <c r="B10" s="12" t="s">
        <v>24</v>
      </c>
      <c r="C10" s="13" t="s">
        <v>25</v>
      </c>
      <c r="D10" s="12" t="s">
        <v>11</v>
      </c>
      <c r="E10" s="12" t="s">
        <v>19</v>
      </c>
      <c r="F10" s="12">
        <v>100</v>
      </c>
      <c r="G10" s="22">
        <v>58.02</v>
      </c>
      <c r="H10" s="22">
        <v>54.67</v>
      </c>
      <c r="I10" s="28">
        <f t="shared" si="0"/>
        <v>112.69</v>
      </c>
      <c r="J10" s="12">
        <v>92</v>
      </c>
      <c r="K10" s="32">
        <f t="shared" si="1"/>
        <v>304.69</v>
      </c>
    </row>
    <row r="11" spans="1:11" ht="12.75">
      <c r="A11" s="17" t="s">
        <v>81</v>
      </c>
      <c r="B11" s="12" t="s">
        <v>82</v>
      </c>
      <c r="C11" s="13" t="s">
        <v>18</v>
      </c>
      <c r="D11" s="12" t="s">
        <v>11</v>
      </c>
      <c r="E11" s="12" t="s">
        <v>19</v>
      </c>
      <c r="F11" s="12">
        <v>90</v>
      </c>
      <c r="G11" s="22">
        <v>57.6</v>
      </c>
      <c r="H11" s="22">
        <v>55.43</v>
      </c>
      <c r="I11" s="28">
        <f t="shared" si="0"/>
        <v>113.03</v>
      </c>
      <c r="J11" s="12">
        <v>100</v>
      </c>
      <c r="K11" s="32">
        <f t="shared" si="1"/>
        <v>303.03</v>
      </c>
    </row>
    <row r="12" spans="1:11" ht="12.75">
      <c r="A12" s="11" t="s">
        <v>42</v>
      </c>
      <c r="B12" s="12" t="s">
        <v>43</v>
      </c>
      <c r="C12" s="13" t="s">
        <v>33</v>
      </c>
      <c r="D12" s="12" t="s">
        <v>11</v>
      </c>
      <c r="E12" s="12" t="s">
        <v>19</v>
      </c>
      <c r="F12" s="12">
        <v>95</v>
      </c>
      <c r="G12" s="22">
        <v>56.05</v>
      </c>
      <c r="H12" s="22">
        <v>54.12</v>
      </c>
      <c r="I12" s="28">
        <f t="shared" si="0"/>
        <v>110.16999999999999</v>
      </c>
      <c r="J12" s="12">
        <v>94</v>
      </c>
      <c r="K12" s="32">
        <f t="shared" si="1"/>
        <v>299.16999999999996</v>
      </c>
    </row>
    <row r="13" spans="1:11" ht="12.75">
      <c r="A13" s="11" t="s">
        <v>83</v>
      </c>
      <c r="B13" s="12" t="s">
        <v>84</v>
      </c>
      <c r="C13" s="13" t="s">
        <v>25</v>
      </c>
      <c r="D13" s="12" t="s">
        <v>11</v>
      </c>
      <c r="E13" s="12" t="s">
        <v>19</v>
      </c>
      <c r="F13" s="12">
        <v>95</v>
      </c>
      <c r="G13" s="22">
        <v>52.69</v>
      </c>
      <c r="H13" s="22">
        <v>49.82</v>
      </c>
      <c r="I13" s="28">
        <f t="shared" si="0"/>
        <v>102.50999999999999</v>
      </c>
      <c r="J13" s="12">
        <v>98</v>
      </c>
      <c r="K13" s="32">
        <f t="shared" si="1"/>
        <v>295.51</v>
      </c>
    </row>
    <row r="14" spans="1:11" ht="12.75">
      <c r="A14" s="11" t="s">
        <v>61</v>
      </c>
      <c r="B14" s="12" t="s">
        <v>62</v>
      </c>
      <c r="C14" s="13" t="s">
        <v>25</v>
      </c>
      <c r="D14" s="12" t="s">
        <v>11</v>
      </c>
      <c r="E14" s="12" t="s">
        <v>19</v>
      </c>
      <c r="F14" s="12">
        <v>95</v>
      </c>
      <c r="G14" s="22">
        <v>50.05</v>
      </c>
      <c r="H14" s="22">
        <v>49.65</v>
      </c>
      <c r="I14" s="28">
        <f t="shared" si="0"/>
        <v>99.69999999999999</v>
      </c>
      <c r="J14" s="12">
        <v>98</v>
      </c>
      <c r="K14" s="32">
        <f t="shared" si="1"/>
        <v>292.7</v>
      </c>
    </row>
    <row r="15" spans="1:11" ht="12.75">
      <c r="A15" s="11" t="s">
        <v>66</v>
      </c>
      <c r="B15" s="12" t="s">
        <v>67</v>
      </c>
      <c r="C15" s="13" t="s">
        <v>25</v>
      </c>
      <c r="D15" s="12" t="s">
        <v>11</v>
      </c>
      <c r="E15" s="12" t="s">
        <v>19</v>
      </c>
      <c r="F15" s="12">
        <v>85</v>
      </c>
      <c r="G15" s="22">
        <v>54.2</v>
      </c>
      <c r="H15" s="22">
        <v>53.45</v>
      </c>
      <c r="I15" s="28">
        <f t="shared" si="0"/>
        <v>107.65</v>
      </c>
      <c r="J15" s="12">
        <v>100</v>
      </c>
      <c r="K15" s="32">
        <f t="shared" si="1"/>
        <v>292.65</v>
      </c>
    </row>
    <row r="16" spans="1:11" ht="12.75">
      <c r="A16" s="11" t="s">
        <v>34</v>
      </c>
      <c r="B16" s="12" t="s">
        <v>35</v>
      </c>
      <c r="C16" s="13" t="s">
        <v>25</v>
      </c>
      <c r="D16" s="12" t="s">
        <v>11</v>
      </c>
      <c r="E16" s="12" t="s">
        <v>19</v>
      </c>
      <c r="F16" s="12">
        <v>85</v>
      </c>
      <c r="G16" s="22">
        <v>54.99</v>
      </c>
      <c r="H16" s="22">
        <v>54.42</v>
      </c>
      <c r="I16" s="28">
        <f t="shared" si="0"/>
        <v>109.41</v>
      </c>
      <c r="J16" s="12">
        <v>98</v>
      </c>
      <c r="K16" s="32">
        <f t="shared" si="1"/>
        <v>292.40999999999997</v>
      </c>
    </row>
    <row r="17" spans="1:11" ht="12.75">
      <c r="A17" s="11" t="s">
        <v>26</v>
      </c>
      <c r="B17" s="12" t="s">
        <v>27</v>
      </c>
      <c r="C17" s="13" t="s">
        <v>25</v>
      </c>
      <c r="D17" s="12" t="s">
        <v>11</v>
      </c>
      <c r="E17" s="12" t="s">
        <v>19</v>
      </c>
      <c r="F17" s="12">
        <v>70</v>
      </c>
      <c r="G17" s="22">
        <v>60.96</v>
      </c>
      <c r="H17" s="22">
        <v>59</v>
      </c>
      <c r="I17" s="28">
        <f t="shared" si="0"/>
        <v>119.96000000000001</v>
      </c>
      <c r="J17" s="12">
        <v>100</v>
      </c>
      <c r="K17" s="32">
        <f t="shared" si="1"/>
        <v>289.96000000000004</v>
      </c>
    </row>
    <row r="18" spans="1:11" ht="12.75">
      <c r="A18" s="11" t="s">
        <v>31</v>
      </c>
      <c r="B18" s="12" t="s">
        <v>32</v>
      </c>
      <c r="C18" s="13" t="s">
        <v>33</v>
      </c>
      <c r="D18" s="12" t="s">
        <v>11</v>
      </c>
      <c r="E18" s="12" t="s">
        <v>12</v>
      </c>
      <c r="F18" s="12">
        <v>95</v>
      </c>
      <c r="G18" s="22">
        <v>53.79</v>
      </c>
      <c r="H18" s="22">
        <v>50.96</v>
      </c>
      <c r="I18" s="28">
        <f t="shared" si="0"/>
        <v>104.75</v>
      </c>
      <c r="J18" s="12">
        <v>90</v>
      </c>
      <c r="K18" s="32">
        <f t="shared" si="1"/>
        <v>289.75</v>
      </c>
    </row>
    <row r="19" spans="1:11" ht="12.75">
      <c r="A19" s="11" t="s">
        <v>88</v>
      </c>
      <c r="B19" s="12" t="s">
        <v>89</v>
      </c>
      <c r="C19" s="13" t="s">
        <v>33</v>
      </c>
      <c r="D19" s="12" t="s">
        <v>11</v>
      </c>
      <c r="E19" s="12" t="s">
        <v>19</v>
      </c>
      <c r="F19" s="12">
        <v>85</v>
      </c>
      <c r="G19" s="22">
        <v>53.65</v>
      </c>
      <c r="H19" s="22">
        <v>50.66</v>
      </c>
      <c r="I19" s="28">
        <f t="shared" si="0"/>
        <v>104.31</v>
      </c>
      <c r="J19" s="12">
        <v>94</v>
      </c>
      <c r="K19" s="32">
        <f t="shared" si="1"/>
        <v>283.31</v>
      </c>
    </row>
    <row r="20" spans="1:11" ht="12.75">
      <c r="A20" s="11" t="s">
        <v>8</v>
      </c>
      <c r="B20" s="12" t="s">
        <v>9</v>
      </c>
      <c r="C20" s="13" t="s">
        <v>10</v>
      </c>
      <c r="D20" s="12" t="s">
        <v>99</v>
      </c>
      <c r="E20" s="12" t="s">
        <v>12</v>
      </c>
      <c r="F20" s="12">
        <v>90</v>
      </c>
      <c r="G20" s="22">
        <v>50.63</v>
      </c>
      <c r="H20" s="22">
        <v>47.68</v>
      </c>
      <c r="I20" s="28">
        <f t="shared" si="0"/>
        <v>98.31</v>
      </c>
      <c r="J20" s="12">
        <v>94</v>
      </c>
      <c r="K20" s="32">
        <f t="shared" si="1"/>
        <v>282.31</v>
      </c>
    </row>
    <row r="21" spans="1:11" ht="12.75">
      <c r="A21" s="11" t="s">
        <v>44</v>
      </c>
      <c r="B21" s="12" t="s">
        <v>45</v>
      </c>
      <c r="C21" s="13" t="s">
        <v>30</v>
      </c>
      <c r="D21" s="12" t="s">
        <v>11</v>
      </c>
      <c r="E21" s="12" t="s">
        <v>19</v>
      </c>
      <c r="F21" s="12">
        <v>90</v>
      </c>
      <c r="G21" s="22">
        <v>54.73</v>
      </c>
      <c r="H21" s="22">
        <v>48.93</v>
      </c>
      <c r="I21" s="28">
        <f t="shared" si="0"/>
        <v>103.66</v>
      </c>
      <c r="J21" s="12">
        <v>88</v>
      </c>
      <c r="K21" s="32">
        <f t="shared" si="1"/>
        <v>281.65999999999997</v>
      </c>
    </row>
    <row r="22" spans="1:11" ht="12.75">
      <c r="A22" s="11" t="s">
        <v>15</v>
      </c>
      <c r="B22" s="12" t="s">
        <v>16</v>
      </c>
      <c r="C22" s="13" t="s">
        <v>18</v>
      </c>
      <c r="D22" s="12" t="s">
        <v>99</v>
      </c>
      <c r="E22" s="12" t="s">
        <v>19</v>
      </c>
      <c r="F22" s="12">
        <v>95</v>
      </c>
      <c r="G22" s="22">
        <v>51.98</v>
      </c>
      <c r="H22" s="22">
        <v>47.51</v>
      </c>
      <c r="I22" s="28">
        <f t="shared" si="0"/>
        <v>99.49</v>
      </c>
      <c r="J22" s="12">
        <v>86</v>
      </c>
      <c r="K22" s="32">
        <f t="shared" si="1"/>
        <v>280.49</v>
      </c>
    </row>
    <row r="23" spans="1:11" ht="12.75">
      <c r="A23" s="11" t="s">
        <v>28</v>
      </c>
      <c r="B23" s="12" t="s">
        <v>29</v>
      </c>
      <c r="C23" s="13" t="s">
        <v>30</v>
      </c>
      <c r="D23" s="12" t="s">
        <v>11</v>
      </c>
      <c r="E23" s="12" t="s">
        <v>19</v>
      </c>
      <c r="F23" s="12">
        <v>90</v>
      </c>
      <c r="G23" s="22">
        <v>54.13</v>
      </c>
      <c r="H23" s="22">
        <v>49.76</v>
      </c>
      <c r="I23" s="28">
        <f t="shared" si="0"/>
        <v>103.89</v>
      </c>
      <c r="J23" s="12">
        <v>86</v>
      </c>
      <c r="K23" s="32">
        <f t="shared" si="1"/>
        <v>279.89</v>
      </c>
    </row>
    <row r="24" spans="1:11" ht="12.75">
      <c r="A24" s="11" t="s">
        <v>85</v>
      </c>
      <c r="B24" s="12" t="s">
        <v>86</v>
      </c>
      <c r="C24" s="13" t="s">
        <v>87</v>
      </c>
      <c r="D24" s="12" t="s">
        <v>11</v>
      </c>
      <c r="E24" s="12" t="s">
        <v>19</v>
      </c>
      <c r="F24" s="12">
        <v>95</v>
      </c>
      <c r="G24" s="22">
        <v>46.56</v>
      </c>
      <c r="H24" s="22">
        <v>45.15</v>
      </c>
      <c r="I24" s="28">
        <f t="shared" si="0"/>
        <v>91.71000000000001</v>
      </c>
      <c r="J24" s="12">
        <v>92</v>
      </c>
      <c r="K24" s="32">
        <f t="shared" si="1"/>
        <v>278.71000000000004</v>
      </c>
    </row>
    <row r="25" spans="1:11" ht="12.75">
      <c r="A25" s="11" t="s">
        <v>77</v>
      </c>
      <c r="B25" s="12" t="s">
        <v>35</v>
      </c>
      <c r="C25" s="13" t="s">
        <v>22</v>
      </c>
      <c r="D25" s="12" t="s">
        <v>11</v>
      </c>
      <c r="E25" s="12" t="s">
        <v>19</v>
      </c>
      <c r="F25" s="12">
        <v>95</v>
      </c>
      <c r="G25" s="22">
        <v>44.85</v>
      </c>
      <c r="H25" s="22">
        <v>42.48</v>
      </c>
      <c r="I25" s="28">
        <f t="shared" si="0"/>
        <v>87.33</v>
      </c>
      <c r="J25" s="12">
        <v>88</v>
      </c>
      <c r="K25" s="32">
        <f t="shared" si="1"/>
        <v>270.33</v>
      </c>
    </row>
    <row r="26" spans="1:11" ht="12.75">
      <c r="A26" s="11" t="s">
        <v>63</v>
      </c>
      <c r="B26" s="12" t="s">
        <v>64</v>
      </c>
      <c r="C26" s="13" t="s">
        <v>38</v>
      </c>
      <c r="D26" s="12" t="s">
        <v>11</v>
      </c>
      <c r="E26" s="12" t="s">
        <v>12</v>
      </c>
      <c r="F26" s="12">
        <v>70</v>
      </c>
      <c r="G26" s="22">
        <v>50.29</v>
      </c>
      <c r="H26" s="22">
        <v>49.5</v>
      </c>
      <c r="I26" s="28">
        <f t="shared" si="0"/>
        <v>99.78999999999999</v>
      </c>
      <c r="J26" s="12">
        <v>94</v>
      </c>
      <c r="K26" s="32">
        <f t="shared" si="1"/>
        <v>263.78999999999996</v>
      </c>
    </row>
    <row r="27" spans="1:11" ht="12.75">
      <c r="A27" s="11" t="s">
        <v>93</v>
      </c>
      <c r="B27" s="12" t="s">
        <v>89</v>
      </c>
      <c r="C27" s="13" t="s">
        <v>33</v>
      </c>
      <c r="D27" s="12" t="s">
        <v>11</v>
      </c>
      <c r="E27" s="12" t="s">
        <v>12</v>
      </c>
      <c r="F27" s="12">
        <v>80</v>
      </c>
      <c r="G27" s="22">
        <v>45.04</v>
      </c>
      <c r="H27" s="22">
        <v>41.43</v>
      </c>
      <c r="I27" s="28">
        <f t="shared" si="0"/>
        <v>86.47</v>
      </c>
      <c r="J27" s="12">
        <v>96</v>
      </c>
      <c r="K27" s="32">
        <f t="shared" si="1"/>
        <v>262.47</v>
      </c>
    </row>
    <row r="28" spans="1:11" ht="12.75">
      <c r="A28" s="11" t="s">
        <v>28</v>
      </c>
      <c r="B28" s="12" t="s">
        <v>92</v>
      </c>
      <c r="C28" s="13" t="s">
        <v>30</v>
      </c>
      <c r="D28" s="12" t="s">
        <v>11</v>
      </c>
      <c r="E28" s="12" t="s">
        <v>19</v>
      </c>
      <c r="F28" s="12">
        <v>80</v>
      </c>
      <c r="G28" s="22">
        <v>49.51</v>
      </c>
      <c r="H28" s="22">
        <v>43.4</v>
      </c>
      <c r="I28" s="28">
        <f t="shared" si="0"/>
        <v>92.91</v>
      </c>
      <c r="J28" s="12">
        <v>88</v>
      </c>
      <c r="K28" s="32">
        <f t="shared" si="1"/>
        <v>260.90999999999997</v>
      </c>
    </row>
    <row r="29" spans="1:11" ht="12.75">
      <c r="A29" s="11" t="s">
        <v>73</v>
      </c>
      <c r="B29" s="12" t="s">
        <v>74</v>
      </c>
      <c r="C29" s="13" t="s">
        <v>33</v>
      </c>
      <c r="D29" s="12" t="s">
        <v>11</v>
      </c>
      <c r="E29" s="12" t="s">
        <v>19</v>
      </c>
      <c r="F29" s="12">
        <v>90</v>
      </c>
      <c r="G29" s="22">
        <v>43.08</v>
      </c>
      <c r="H29" s="22">
        <v>39.45</v>
      </c>
      <c r="I29" s="28">
        <f t="shared" si="0"/>
        <v>82.53</v>
      </c>
      <c r="J29" s="12">
        <v>86</v>
      </c>
      <c r="K29" s="32">
        <f t="shared" si="1"/>
        <v>258.53</v>
      </c>
    </row>
    <row r="30" spans="1:11" ht="12.75">
      <c r="A30" s="11" t="s">
        <v>13</v>
      </c>
      <c r="B30" s="12" t="s">
        <v>14</v>
      </c>
      <c r="C30" s="13" t="s">
        <v>10</v>
      </c>
      <c r="D30" s="12" t="s">
        <v>11</v>
      </c>
      <c r="E30" s="12" t="s">
        <v>12</v>
      </c>
      <c r="F30" s="12">
        <v>85</v>
      </c>
      <c r="G30" s="22">
        <v>46.86</v>
      </c>
      <c r="H30" s="22">
        <v>46.5</v>
      </c>
      <c r="I30" s="28">
        <f t="shared" si="0"/>
        <v>93.36</v>
      </c>
      <c r="J30" s="12">
        <v>80</v>
      </c>
      <c r="K30" s="32">
        <f t="shared" si="1"/>
        <v>258.36</v>
      </c>
    </row>
    <row r="31" spans="1:11" ht="12.75">
      <c r="A31" s="11" t="s">
        <v>75</v>
      </c>
      <c r="B31" s="12" t="s">
        <v>76</v>
      </c>
      <c r="C31" s="13" t="s">
        <v>25</v>
      </c>
      <c r="D31" s="12" t="s">
        <v>11</v>
      </c>
      <c r="E31" s="12" t="s">
        <v>19</v>
      </c>
      <c r="F31" s="12">
        <v>80</v>
      </c>
      <c r="G31" s="22">
        <v>43.42</v>
      </c>
      <c r="H31" s="22">
        <v>43.22</v>
      </c>
      <c r="I31" s="28">
        <f t="shared" si="0"/>
        <v>86.64</v>
      </c>
      <c r="J31" s="12">
        <v>84</v>
      </c>
      <c r="K31" s="32">
        <f t="shared" si="1"/>
        <v>250.64</v>
      </c>
    </row>
    <row r="32" spans="1:11" ht="13.5" thickBot="1">
      <c r="A32" s="14" t="s">
        <v>46</v>
      </c>
      <c r="B32" s="15" t="s">
        <v>47</v>
      </c>
      <c r="C32" s="16" t="s">
        <v>48</v>
      </c>
      <c r="D32" s="15" t="s">
        <v>11</v>
      </c>
      <c r="E32" s="15" t="s">
        <v>19</v>
      </c>
      <c r="F32" s="15">
        <v>60</v>
      </c>
      <c r="G32" s="23">
        <v>46.97</v>
      </c>
      <c r="H32" s="23">
        <v>44.56</v>
      </c>
      <c r="I32" s="34">
        <f t="shared" si="0"/>
        <v>91.53</v>
      </c>
      <c r="J32" s="15">
        <v>92</v>
      </c>
      <c r="K32" s="33">
        <f t="shared" si="1"/>
        <v>243.53</v>
      </c>
    </row>
    <row r="33" spans="1:11" ht="13.5" thickBot="1">
      <c r="A33" s="183" t="s">
        <v>97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5"/>
    </row>
    <row r="34" spans="1:11" ht="12.75">
      <c r="A34" s="8" t="s">
        <v>68</v>
      </c>
      <c r="B34" s="9" t="s">
        <v>69</v>
      </c>
      <c r="C34" s="10" t="s">
        <v>25</v>
      </c>
      <c r="D34" s="9" t="s">
        <v>11</v>
      </c>
      <c r="E34" s="9" t="s">
        <v>19</v>
      </c>
      <c r="F34" s="9">
        <v>100</v>
      </c>
      <c r="G34" s="21">
        <v>46.7</v>
      </c>
      <c r="H34" s="21">
        <v>45.86</v>
      </c>
      <c r="I34" s="27">
        <f aca="true" t="shared" si="2" ref="I34:I45">SUM(G34:H34)</f>
        <v>92.56</v>
      </c>
      <c r="J34" s="9">
        <v>100</v>
      </c>
      <c r="K34" s="31">
        <f aca="true" t="shared" si="3" ref="K34:K45">F34+I34+J34</f>
        <v>292.56</v>
      </c>
    </row>
    <row r="35" spans="1:11" ht="12.75">
      <c r="A35" s="11" t="s">
        <v>49</v>
      </c>
      <c r="B35" s="12" t="s">
        <v>50</v>
      </c>
      <c r="C35" s="13" t="s">
        <v>33</v>
      </c>
      <c r="D35" s="12" t="s">
        <v>11</v>
      </c>
      <c r="E35" s="12" t="s">
        <v>19</v>
      </c>
      <c r="F35" s="12">
        <v>90</v>
      </c>
      <c r="G35" s="22">
        <v>53.05</v>
      </c>
      <c r="H35" s="22">
        <v>51.66</v>
      </c>
      <c r="I35" s="28">
        <f t="shared" si="2"/>
        <v>104.71</v>
      </c>
      <c r="J35" s="12">
        <v>92</v>
      </c>
      <c r="K35" s="32">
        <f t="shared" si="3"/>
        <v>286.71</v>
      </c>
    </row>
    <row r="36" spans="1:11" ht="12.75">
      <c r="A36" s="11" t="s">
        <v>55</v>
      </c>
      <c r="B36" s="12" t="s">
        <v>56</v>
      </c>
      <c r="C36" s="13" t="s">
        <v>10</v>
      </c>
      <c r="D36" s="12" t="s">
        <v>100</v>
      </c>
      <c r="E36" s="12" t="s">
        <v>19</v>
      </c>
      <c r="F36" s="12">
        <v>85</v>
      </c>
      <c r="G36" s="22">
        <v>53.91</v>
      </c>
      <c r="H36" s="22">
        <v>50.47</v>
      </c>
      <c r="I36" s="28">
        <f t="shared" si="2"/>
        <v>104.38</v>
      </c>
      <c r="J36" s="12">
        <v>94</v>
      </c>
      <c r="K36" s="32">
        <f t="shared" si="3"/>
        <v>283.38</v>
      </c>
    </row>
    <row r="37" spans="1:11" ht="12.75">
      <c r="A37" s="11" t="s">
        <v>70</v>
      </c>
      <c r="B37" s="12" t="s">
        <v>69</v>
      </c>
      <c r="C37" s="13" t="s">
        <v>25</v>
      </c>
      <c r="D37" s="12" t="s">
        <v>11</v>
      </c>
      <c r="E37" s="12" t="s">
        <v>19</v>
      </c>
      <c r="F37" s="12">
        <v>100</v>
      </c>
      <c r="G37" s="22">
        <v>48.28</v>
      </c>
      <c r="H37" s="22">
        <v>48.05</v>
      </c>
      <c r="I37" s="28">
        <f t="shared" si="2"/>
        <v>96.33</v>
      </c>
      <c r="J37" s="12">
        <v>80</v>
      </c>
      <c r="K37" s="32">
        <f t="shared" si="3"/>
        <v>276.33</v>
      </c>
    </row>
    <row r="38" spans="1:11" ht="12.75">
      <c r="A38" s="11" t="s">
        <v>71</v>
      </c>
      <c r="B38" s="12" t="s">
        <v>72</v>
      </c>
      <c r="C38" s="13" t="s">
        <v>25</v>
      </c>
      <c r="D38" s="12" t="s">
        <v>11</v>
      </c>
      <c r="E38" s="12" t="s">
        <v>19</v>
      </c>
      <c r="F38" s="12">
        <v>100</v>
      </c>
      <c r="G38" s="22">
        <v>47.35</v>
      </c>
      <c r="H38" s="22">
        <v>46.1</v>
      </c>
      <c r="I38" s="28">
        <f t="shared" si="2"/>
        <v>93.45</v>
      </c>
      <c r="J38" s="12">
        <v>82</v>
      </c>
      <c r="K38" s="32">
        <f t="shared" si="3"/>
        <v>275.45</v>
      </c>
    </row>
    <row r="39" spans="1:11" ht="12.75">
      <c r="A39" s="11" t="s">
        <v>90</v>
      </c>
      <c r="B39" s="12" t="s">
        <v>91</v>
      </c>
      <c r="C39" s="13" t="s">
        <v>25</v>
      </c>
      <c r="D39" s="12" t="s">
        <v>11</v>
      </c>
      <c r="E39" s="12" t="s">
        <v>19</v>
      </c>
      <c r="F39" s="12">
        <v>100</v>
      </c>
      <c r="G39" s="22">
        <v>47.19</v>
      </c>
      <c r="H39" s="22">
        <v>46.57</v>
      </c>
      <c r="I39" s="28">
        <f t="shared" si="2"/>
        <v>93.75999999999999</v>
      </c>
      <c r="J39" s="12">
        <v>76</v>
      </c>
      <c r="K39" s="32">
        <f t="shared" si="3"/>
        <v>269.76</v>
      </c>
    </row>
    <row r="40" spans="1:11" ht="12.75">
      <c r="A40" s="11" t="s">
        <v>51</v>
      </c>
      <c r="B40" s="12" t="s">
        <v>52</v>
      </c>
      <c r="C40" s="13" t="s">
        <v>25</v>
      </c>
      <c r="D40" s="12" t="s">
        <v>11</v>
      </c>
      <c r="E40" s="12" t="s">
        <v>19</v>
      </c>
      <c r="F40" s="12">
        <v>95</v>
      </c>
      <c r="G40" s="22">
        <v>44.6</v>
      </c>
      <c r="H40" s="22">
        <v>42.5</v>
      </c>
      <c r="I40" s="28">
        <f t="shared" si="2"/>
        <v>87.1</v>
      </c>
      <c r="J40" s="12">
        <v>84</v>
      </c>
      <c r="K40" s="32">
        <f t="shared" si="3"/>
        <v>266.1</v>
      </c>
    </row>
    <row r="41" spans="1:11" ht="12.75">
      <c r="A41" s="11" t="s">
        <v>20</v>
      </c>
      <c r="B41" s="12" t="s">
        <v>21</v>
      </c>
      <c r="C41" s="13" t="s">
        <v>22</v>
      </c>
      <c r="D41" s="12" t="s">
        <v>11</v>
      </c>
      <c r="E41" s="12" t="s">
        <v>19</v>
      </c>
      <c r="F41" s="12">
        <v>95</v>
      </c>
      <c r="G41" s="22">
        <v>41.26</v>
      </c>
      <c r="H41" s="22">
        <v>38.48</v>
      </c>
      <c r="I41" s="28">
        <f t="shared" si="2"/>
        <v>79.74</v>
      </c>
      <c r="J41" s="12">
        <v>86</v>
      </c>
      <c r="K41" s="32">
        <f t="shared" si="3"/>
        <v>260.74</v>
      </c>
    </row>
    <row r="42" spans="1:11" ht="12.75">
      <c r="A42" s="11" t="s">
        <v>53</v>
      </c>
      <c r="B42" s="12" t="s">
        <v>54</v>
      </c>
      <c r="C42" s="13" t="s">
        <v>25</v>
      </c>
      <c r="D42" s="12" t="s">
        <v>11</v>
      </c>
      <c r="E42" s="12" t="s">
        <v>19</v>
      </c>
      <c r="F42" s="12">
        <v>85</v>
      </c>
      <c r="G42" s="22">
        <v>40.13</v>
      </c>
      <c r="H42" s="22">
        <v>39.91</v>
      </c>
      <c r="I42" s="28">
        <f>SUM(G42:H42)</f>
        <v>80.03999999999999</v>
      </c>
      <c r="J42" s="12">
        <v>94</v>
      </c>
      <c r="K42" s="32">
        <f t="shared" si="3"/>
        <v>259.03999999999996</v>
      </c>
    </row>
    <row r="43" spans="1:11" ht="12.75">
      <c r="A43" s="11" t="s">
        <v>94</v>
      </c>
      <c r="B43" s="12" t="s">
        <v>95</v>
      </c>
      <c r="C43" s="13" t="s">
        <v>10</v>
      </c>
      <c r="D43" s="12" t="s">
        <v>101</v>
      </c>
      <c r="E43" s="12" t="s">
        <v>96</v>
      </c>
      <c r="F43" s="12">
        <v>85</v>
      </c>
      <c r="G43" s="22">
        <v>33.4</v>
      </c>
      <c r="H43" s="22">
        <v>32.22</v>
      </c>
      <c r="I43" s="28">
        <f>SUM(G43:H43)</f>
        <v>65.62</v>
      </c>
      <c r="J43" s="12">
        <v>98</v>
      </c>
      <c r="K43" s="32">
        <f>F43+I43+J43</f>
        <v>248.62</v>
      </c>
    </row>
    <row r="44" spans="1:11" ht="12.75">
      <c r="A44" s="11" t="s">
        <v>51</v>
      </c>
      <c r="B44" s="12" t="s">
        <v>57</v>
      </c>
      <c r="C44" s="13" t="s">
        <v>25</v>
      </c>
      <c r="D44" s="12" t="s">
        <v>11</v>
      </c>
      <c r="E44" s="12" t="s">
        <v>19</v>
      </c>
      <c r="F44" s="12">
        <v>85</v>
      </c>
      <c r="G44" s="22">
        <v>39.44</v>
      </c>
      <c r="H44" s="22">
        <v>39.12</v>
      </c>
      <c r="I44" s="28">
        <f t="shared" si="2"/>
        <v>78.56</v>
      </c>
      <c r="J44" s="12">
        <v>84</v>
      </c>
      <c r="K44" s="32">
        <f t="shared" si="3"/>
        <v>247.56</v>
      </c>
    </row>
    <row r="45" spans="1:11" ht="13.5" thickBot="1">
      <c r="A45" s="14" t="s">
        <v>78</v>
      </c>
      <c r="B45" s="15" t="s">
        <v>79</v>
      </c>
      <c r="C45" s="16" t="s">
        <v>80</v>
      </c>
      <c r="D45" s="15" t="s">
        <v>11</v>
      </c>
      <c r="E45" s="15" t="s">
        <v>19</v>
      </c>
      <c r="F45" s="15">
        <v>85</v>
      </c>
      <c r="G45" s="23">
        <v>44.11</v>
      </c>
      <c r="H45" s="23">
        <v>43.89</v>
      </c>
      <c r="I45" s="29">
        <f t="shared" si="2"/>
        <v>88</v>
      </c>
      <c r="J45" s="15">
        <v>72</v>
      </c>
      <c r="K45" s="33">
        <f t="shared" si="3"/>
        <v>245</v>
      </c>
    </row>
  </sheetData>
  <mergeCells count="11">
    <mergeCell ref="A5:K5"/>
    <mergeCell ref="A33:K33"/>
    <mergeCell ref="G3:I3"/>
    <mergeCell ref="J3:J4"/>
    <mergeCell ref="K3:K4"/>
    <mergeCell ref="A1:G1"/>
    <mergeCell ref="A3:A4"/>
    <mergeCell ref="B3:B4"/>
    <mergeCell ref="C3:C4"/>
    <mergeCell ref="D3:D4"/>
    <mergeCell ref="F3:F4"/>
  </mergeCells>
  <printOptions/>
  <pageMargins left="0.75" right="0.75" top="1" bottom="1" header="0.4921259845" footer="0.492125984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Castig</dc:creator>
  <cp:keywords/>
  <dc:description/>
  <cp:lastModifiedBy>Torsten</cp:lastModifiedBy>
  <cp:lastPrinted>2007-06-16T15:17:45Z</cp:lastPrinted>
  <dcterms:created xsi:type="dcterms:W3CDTF">2005-07-02T09:59:45Z</dcterms:created>
  <dcterms:modified xsi:type="dcterms:W3CDTF">2007-06-16T15:36:24Z</dcterms:modified>
  <cp:category/>
  <cp:version/>
  <cp:contentType/>
  <cp:contentStatus/>
</cp:coreProperties>
</file>