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4"/>
  </bookViews>
  <sheets>
    <sheet name="Fünfkampf" sheetId="1" r:id="rId1"/>
    <sheet name="Siebenkampf" sheetId="2" r:id="rId2"/>
    <sheet name="LD Jugend" sheetId="3" r:id="rId3"/>
    <sheet name="Städtewettkampf" sheetId="4" r:id="rId4"/>
    <sheet name="MLK Mannschaft" sheetId="5" r:id="rId5"/>
  </sheets>
  <definedNames/>
  <calcPr fullCalcOnLoad="1"/>
</workbook>
</file>

<file path=xl/sharedStrings.xml><?xml version="1.0" encoding="utf-8"?>
<sst xmlns="http://schemas.openxmlformats.org/spreadsheetml/2006/main" count="507" uniqueCount="106">
  <si>
    <t>Name</t>
  </si>
  <si>
    <t>Vorname</t>
  </si>
  <si>
    <t>Klasse</t>
  </si>
  <si>
    <t>Fliege Ziel</t>
  </si>
  <si>
    <t>Fliege Weit Einhand</t>
  </si>
  <si>
    <t>Fünfkampf</t>
  </si>
  <si>
    <t>Gewicht Weit 18g</t>
  </si>
  <si>
    <t>Siebenkampf</t>
  </si>
  <si>
    <t>1. Wurf</t>
  </si>
  <si>
    <t>2. Wurf</t>
  </si>
  <si>
    <t>gesamt</t>
  </si>
  <si>
    <t>Präzision</t>
  </si>
  <si>
    <t>m</t>
  </si>
  <si>
    <t>Punkte</t>
  </si>
  <si>
    <t xml:space="preserve"> </t>
  </si>
  <si>
    <t>Pl.</t>
  </si>
  <si>
    <t xml:space="preserve"> Gewicht Weit 7,5 g</t>
  </si>
  <si>
    <t>Gewicht Ziel</t>
  </si>
  <si>
    <t>Fliege Weit Zweihand</t>
  </si>
  <si>
    <t>Land</t>
  </si>
  <si>
    <t>M</t>
  </si>
  <si>
    <t>Ergebnisliste Mehrländerkampf Deutschland - Norwegen - Schweden am 26. Mai 2007, Stadion SC Borussia Friedrichsfelde</t>
  </si>
  <si>
    <t>Schwabe</t>
  </si>
  <si>
    <t>Christin</t>
  </si>
  <si>
    <t>Deutschland/Berlin</t>
  </si>
  <si>
    <t>JW</t>
  </si>
  <si>
    <t>Rönne</t>
  </si>
  <si>
    <t>Bente</t>
  </si>
  <si>
    <t>Deutschland</t>
  </si>
  <si>
    <t>Demin</t>
  </si>
  <si>
    <t>Evgeni</t>
  </si>
  <si>
    <t>JM</t>
  </si>
  <si>
    <t>Kuhfahl</t>
  </si>
  <si>
    <t>Jean-Paul</t>
  </si>
  <si>
    <t>Fischer</t>
  </si>
  <si>
    <t>Daniel</t>
  </si>
  <si>
    <t>Maire-Hensge</t>
  </si>
  <si>
    <t>Heinz</t>
  </si>
  <si>
    <t>LM</t>
  </si>
  <si>
    <t>Harter</t>
  </si>
  <si>
    <t>Michael</t>
  </si>
  <si>
    <t>Weigel</t>
  </si>
  <si>
    <t>Thomas</t>
  </si>
  <si>
    <t>Berlin</t>
  </si>
  <si>
    <t>Stein</t>
  </si>
  <si>
    <t>Ralf</t>
  </si>
  <si>
    <t>Dürrwald</t>
  </si>
  <si>
    <t>Sabrina</t>
  </si>
  <si>
    <t>LD</t>
  </si>
  <si>
    <t>Gath</t>
  </si>
  <si>
    <t>Benjamin</t>
  </si>
  <si>
    <t>Neumann</t>
  </si>
  <si>
    <t>Jan</t>
  </si>
  <si>
    <t>Gustavson</t>
  </si>
  <si>
    <t>Thorgeir</t>
  </si>
  <si>
    <t>Norwegen</t>
  </si>
  <si>
    <t>Alsaker</t>
  </si>
  <si>
    <t>Christensen</t>
  </si>
  <si>
    <t>Olaf</t>
  </si>
  <si>
    <t>Nokleberg</t>
  </si>
  <si>
    <t>Martin</t>
  </si>
  <si>
    <t>Haskovec</t>
  </si>
  <si>
    <t>Pavel</t>
  </si>
  <si>
    <t>Prag</t>
  </si>
  <si>
    <t>Haskovcova</t>
  </si>
  <si>
    <t>Eva</t>
  </si>
  <si>
    <t>Capkova</t>
  </si>
  <si>
    <t>Vera</t>
  </si>
  <si>
    <t>Dykova</t>
  </si>
  <si>
    <t>Libuse</t>
  </si>
  <si>
    <t>Bejsak</t>
  </si>
  <si>
    <t>Jindrich</t>
  </si>
  <si>
    <t>Kasparova</t>
  </si>
  <si>
    <t>Magda</t>
  </si>
  <si>
    <t>Nims</t>
  </si>
  <si>
    <t>Petr</t>
  </si>
  <si>
    <t>Lexa</t>
  </si>
  <si>
    <t>Jaroslav</t>
  </si>
  <si>
    <t>Morild</t>
  </si>
  <si>
    <t>Linnea</t>
  </si>
  <si>
    <t>Schweden</t>
  </si>
  <si>
    <t>Ludmark</t>
  </si>
  <si>
    <t>Janson</t>
  </si>
  <si>
    <t>Ludwig</t>
  </si>
  <si>
    <t>Sagen</t>
  </si>
  <si>
    <t>Filip</t>
  </si>
  <si>
    <t>Ericsson</t>
  </si>
  <si>
    <t>Lars-Eric</t>
  </si>
  <si>
    <t>Lindquist</t>
  </si>
  <si>
    <t>Mathias</t>
  </si>
  <si>
    <t>Wänlund</t>
  </si>
  <si>
    <t>Hakan</t>
  </si>
  <si>
    <t>Henrik</t>
  </si>
  <si>
    <t>Kl.</t>
  </si>
  <si>
    <t>am 26. Mai 2007, Stadion SC Borussia Friedrichsfelde</t>
  </si>
  <si>
    <t>Mannschaftswertung</t>
  </si>
  <si>
    <t>Ergebnisliste Städtewettkampf Berlin - Prag</t>
  </si>
  <si>
    <t>AJM</t>
  </si>
  <si>
    <t>1. Platz</t>
  </si>
  <si>
    <t>2. Platz</t>
  </si>
  <si>
    <t>grün: Berechnungsgrundlage</t>
  </si>
  <si>
    <t xml:space="preserve">Ergebnisliste Mehrländerkampf Deutschland - Norwegen - Schweden </t>
  </si>
  <si>
    <t>3. Platz</t>
  </si>
  <si>
    <t>Jugendmannschaften</t>
  </si>
  <si>
    <t>weiblich</t>
  </si>
  <si>
    <t>männlich</t>
  </si>
</sst>
</file>

<file path=xl/styles.xml><?xml version="1.0" encoding="utf-8"?>
<styleSheet xmlns="http://schemas.openxmlformats.org/spreadsheetml/2006/main">
  <numFmts count="2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  <numFmt numFmtId="178" formatCode="0.000"/>
  </numFmts>
  <fonts count="3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Arial Narrow"/>
      <family val="0"/>
    </font>
    <font>
      <sz val="10"/>
      <color indexed="10"/>
      <name val="Arial"/>
      <family val="2"/>
    </font>
    <font>
      <sz val="12"/>
      <name val="Arial Narrow"/>
      <family val="0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8"/>
      <name val="Arial"/>
      <family val="2"/>
    </font>
    <font>
      <sz val="10"/>
      <color indexed="10"/>
      <name val="Arial Narrow"/>
      <family val="0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Narrow"/>
      <family val="0"/>
    </font>
    <font>
      <b/>
      <sz val="10"/>
      <color indexed="48"/>
      <name val="MS Sans Serif"/>
      <family val="2"/>
    </font>
    <font>
      <b/>
      <sz val="10"/>
      <color indexed="12"/>
      <name val="MS Sans Serif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9"/>
      <color indexed="17"/>
      <name val="Arial"/>
      <family val="2"/>
    </font>
    <font>
      <sz val="10"/>
      <color indexed="17"/>
      <name val="MS Sans Serif"/>
      <family val="0"/>
    </font>
    <font>
      <b/>
      <sz val="9"/>
      <color indexed="17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3" fontId="5" fillId="0" borderId="1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/>
      <protection/>
    </xf>
    <xf numFmtId="2" fontId="5" fillId="0" borderId="1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/>
      <protection/>
    </xf>
    <xf numFmtId="176" fontId="5" fillId="0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7" fillId="0" borderId="1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3" fontId="7" fillId="0" borderId="1" xfId="0" applyNumberFormat="1" applyFont="1" applyFill="1" applyBorder="1" applyAlignment="1" applyProtection="1">
      <alignment shrinkToFit="1"/>
      <protection/>
    </xf>
    <xf numFmtId="176" fontId="7" fillId="0" borderId="1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 shrinkToFit="1"/>
      <protection/>
    </xf>
    <xf numFmtId="3" fontId="7" fillId="0" borderId="1" xfId="0" applyNumberFormat="1" applyFont="1" applyFill="1" applyBorder="1" applyAlignment="1" applyProtection="1">
      <alignment horizontal="center" shrinkToFit="1"/>
      <protection/>
    </xf>
    <xf numFmtId="176" fontId="7" fillId="0" borderId="1" xfId="0" applyNumberFormat="1" applyFont="1" applyFill="1" applyBorder="1" applyAlignment="1" applyProtection="1">
      <alignment horizontal="center" shrinkToFit="1"/>
      <protection/>
    </xf>
    <xf numFmtId="0" fontId="7" fillId="0" borderId="0" xfId="0" applyNumberFormat="1" applyFont="1" applyFill="1" applyBorder="1" applyAlignment="1" applyProtection="1">
      <alignment shrinkToFit="1"/>
      <protection/>
    </xf>
    <xf numFmtId="4" fontId="7" fillId="0" borderId="1" xfId="0" applyNumberFormat="1" applyFont="1" applyFill="1" applyBorder="1" applyAlignment="1" applyProtection="1">
      <alignment horizontal="center" shrinkToFit="1"/>
      <protection/>
    </xf>
    <xf numFmtId="2" fontId="7" fillId="0" borderId="1" xfId="0" applyNumberFormat="1" applyFont="1" applyFill="1" applyBorder="1" applyAlignment="1" applyProtection="1">
      <alignment horizontal="center" shrinkToFit="1"/>
      <protection/>
    </xf>
    <xf numFmtId="3" fontId="9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6" fillId="0" borderId="1" xfId="0" applyNumberFormat="1" applyFont="1" applyFill="1" applyBorder="1" applyAlignment="1" applyProtection="1">
      <alignment shrinkToFit="1"/>
      <protection/>
    </xf>
    <xf numFmtId="0" fontId="10" fillId="0" borderId="0" xfId="0" applyNumberFormat="1" applyFont="1" applyFill="1" applyBorder="1" applyAlignment="1" applyProtection="1">
      <alignment shrinkToFit="1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 shrinkToFit="1"/>
      <protection/>
    </xf>
    <xf numFmtId="4" fontId="5" fillId="0" borderId="1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Border="1" applyAlignment="1">
      <alignment horizontal="center"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0" fontId="13" fillId="0" borderId="1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shrinkToFi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9" fillId="0" borderId="0" xfId="0" applyNumberFormat="1" applyFont="1" applyFill="1" applyBorder="1" applyAlignment="1" applyProtection="1">
      <alignment horizontal="center"/>
      <protection/>
    </xf>
    <xf numFmtId="3" fontId="1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Font="1" applyBorder="1" applyAlignment="1">
      <alignment shrinkToFit="1"/>
    </xf>
    <xf numFmtId="0" fontId="15" fillId="0" borderId="0" xfId="0" applyNumberFormat="1" applyFont="1" applyFill="1" applyBorder="1" applyAlignment="1" applyProtection="1">
      <alignment horizontal="left" shrinkToFit="1"/>
      <protection/>
    </xf>
    <xf numFmtId="0" fontId="7" fillId="0" borderId="2" xfId="0" applyNumberFormat="1" applyFont="1" applyFill="1" applyBorder="1" applyAlignment="1" applyProtection="1">
      <alignment horizontal="center" shrinkToFit="1"/>
      <protection/>
    </xf>
    <xf numFmtId="0" fontId="0" fillId="0" borderId="1" xfId="0" applyFont="1" applyBorder="1" applyAlignment="1">
      <alignment horizontal="left" shrinkToFit="1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left" shrinkToFit="1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shrinkToFi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 shrinkToFit="1"/>
    </xf>
    <xf numFmtId="3" fontId="11" fillId="0" borderId="1" xfId="0" applyNumberFormat="1" applyFont="1" applyFill="1" applyBorder="1" applyAlignment="1" applyProtection="1">
      <alignment horizontal="center"/>
      <protection/>
    </xf>
    <xf numFmtId="3" fontId="18" fillId="0" borderId="1" xfId="0" applyNumberFormat="1" applyFont="1" applyFill="1" applyBorder="1" applyAlignment="1" applyProtection="1">
      <alignment horizontal="center" shrinkToFit="1"/>
      <protection/>
    </xf>
    <xf numFmtId="3" fontId="11" fillId="0" borderId="0" xfId="0" applyNumberFormat="1" applyFont="1" applyFill="1" applyBorder="1" applyAlignment="1" applyProtection="1">
      <alignment horizontal="center"/>
      <protection/>
    </xf>
    <xf numFmtId="3" fontId="19" fillId="0" borderId="1" xfId="0" applyNumberFormat="1" applyFont="1" applyFill="1" applyBorder="1" applyAlignment="1" applyProtection="1">
      <alignment horizontal="center" shrinkToFit="1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176" fontId="5" fillId="0" borderId="0" xfId="0" applyNumberFormat="1" applyFont="1" applyFill="1" applyBorder="1" applyAlignment="1" applyProtection="1">
      <alignment horizontal="center"/>
      <protection/>
    </xf>
    <xf numFmtId="176" fontId="17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shrinkToFi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3" fontId="25" fillId="0" borderId="0" xfId="0" applyNumberFormat="1" applyFont="1" applyFill="1" applyBorder="1" applyAlignment="1" applyProtection="1">
      <alignment horizontal="center"/>
      <protection/>
    </xf>
    <xf numFmtId="3" fontId="26" fillId="0" borderId="0" xfId="0" applyNumberFormat="1" applyFont="1" applyFill="1" applyBorder="1" applyAlignment="1" applyProtection="1">
      <alignment horizontal="center"/>
      <protection/>
    </xf>
    <xf numFmtId="4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176" fontId="25" fillId="0" borderId="0" xfId="0" applyNumberFormat="1" applyFont="1" applyFill="1" applyBorder="1" applyAlignment="1" applyProtection="1">
      <alignment/>
      <protection/>
    </xf>
    <xf numFmtId="0" fontId="27" fillId="0" borderId="1" xfId="0" applyNumberFormat="1" applyFont="1" applyFill="1" applyBorder="1" applyAlignment="1" applyProtection="1">
      <alignment shrinkToFit="1"/>
      <protection/>
    </xf>
    <xf numFmtId="0" fontId="27" fillId="0" borderId="1" xfId="0" applyNumberFormat="1" applyFont="1" applyFill="1" applyBorder="1" applyAlignment="1" applyProtection="1">
      <alignment horizontal="center" shrinkToFit="1"/>
      <protection/>
    </xf>
    <xf numFmtId="0" fontId="27" fillId="0" borderId="2" xfId="0" applyNumberFormat="1" applyFont="1" applyFill="1" applyBorder="1" applyAlignment="1" applyProtection="1">
      <alignment horizontal="center" shrinkToFit="1"/>
      <protection/>
    </xf>
    <xf numFmtId="0" fontId="5" fillId="0" borderId="1" xfId="0" applyNumberFormat="1" applyFont="1" applyFill="1" applyBorder="1" applyAlignment="1" applyProtection="1">
      <alignment shrinkToFit="1"/>
      <protection/>
    </xf>
    <xf numFmtId="178" fontId="25" fillId="0" borderId="0" xfId="0" applyNumberFormat="1" applyFont="1" applyFill="1" applyBorder="1" applyAlignment="1" applyProtection="1">
      <alignment/>
      <protection/>
    </xf>
    <xf numFmtId="178" fontId="5" fillId="0" borderId="1" xfId="0" applyNumberFormat="1" applyFont="1" applyFill="1" applyBorder="1" applyAlignment="1" applyProtection="1">
      <alignment shrinkToFit="1"/>
      <protection/>
    </xf>
    <xf numFmtId="178" fontId="5" fillId="0" borderId="1" xfId="0" applyNumberFormat="1" applyFont="1" applyFill="1" applyBorder="1" applyAlignment="1" applyProtection="1">
      <alignment/>
      <protection/>
    </xf>
    <xf numFmtId="178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right"/>
      <protection/>
    </xf>
    <xf numFmtId="2" fontId="5" fillId="0" borderId="1" xfId="0" applyNumberFormat="1" applyFont="1" applyFill="1" applyBorder="1" applyAlignment="1" applyProtection="1">
      <alignment shrinkToFit="1"/>
      <protection/>
    </xf>
    <xf numFmtId="2" fontId="5" fillId="0" borderId="1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178" fontId="5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center" shrinkToFit="1"/>
      <protection/>
    </xf>
    <xf numFmtId="0" fontId="5" fillId="0" borderId="1" xfId="0" applyNumberFormat="1" applyFont="1" applyFill="1" applyBorder="1" applyAlignment="1" applyProtection="1">
      <alignment horizontal="center" shrinkToFit="1"/>
      <protection/>
    </xf>
    <xf numFmtId="0" fontId="27" fillId="0" borderId="3" xfId="0" applyNumberFormat="1" applyFont="1" applyFill="1" applyBorder="1" applyAlignment="1" applyProtection="1">
      <alignment shrinkToFit="1"/>
      <protection/>
    </xf>
    <xf numFmtId="0" fontId="27" fillId="0" borderId="3" xfId="0" applyNumberFormat="1" applyFont="1" applyFill="1" applyBorder="1" applyAlignment="1" applyProtection="1">
      <alignment horizontal="center" shrinkToFit="1"/>
      <protection/>
    </xf>
    <xf numFmtId="3" fontId="27" fillId="0" borderId="3" xfId="0" applyNumberFormat="1" applyFont="1" applyFill="1" applyBorder="1" applyAlignment="1" applyProtection="1">
      <alignment horizontal="center" shrinkToFit="1"/>
      <protection/>
    </xf>
    <xf numFmtId="3" fontId="29" fillId="0" borderId="3" xfId="0" applyNumberFormat="1" applyFont="1" applyFill="1" applyBorder="1" applyAlignment="1" applyProtection="1">
      <alignment horizontal="center" shrinkToFit="1"/>
      <protection/>
    </xf>
    <xf numFmtId="4" fontId="27" fillId="0" borderId="3" xfId="0" applyNumberFormat="1" applyFont="1" applyFill="1" applyBorder="1" applyAlignment="1" applyProtection="1">
      <alignment horizontal="center" shrinkToFit="1"/>
      <protection/>
    </xf>
    <xf numFmtId="2" fontId="27" fillId="0" borderId="3" xfId="0" applyNumberFormat="1" applyFont="1" applyFill="1" applyBorder="1" applyAlignment="1" applyProtection="1">
      <alignment horizontal="center" shrinkToFit="1"/>
      <protection/>
    </xf>
    <xf numFmtId="3" fontId="27" fillId="0" borderId="3" xfId="0" applyNumberFormat="1" applyFont="1" applyFill="1" applyBorder="1" applyAlignment="1" applyProtection="1">
      <alignment shrinkToFit="1"/>
      <protection/>
    </xf>
    <xf numFmtId="176" fontId="27" fillId="0" borderId="3" xfId="0" applyNumberFormat="1" applyFont="1" applyFill="1" applyBorder="1" applyAlignment="1" applyProtection="1">
      <alignment horizontal="center" shrinkToFit="1"/>
      <protection/>
    </xf>
    <xf numFmtId="178" fontId="27" fillId="0" borderId="3" xfId="0" applyNumberFormat="1" applyFont="1" applyFill="1" applyBorder="1" applyAlignment="1" applyProtection="1">
      <alignment shrinkToFit="1"/>
      <protection/>
    </xf>
    <xf numFmtId="0" fontId="7" fillId="0" borderId="3" xfId="0" applyNumberFormat="1" applyFont="1" applyFill="1" applyBorder="1" applyAlignment="1" applyProtection="1">
      <alignment shrinkToFit="1"/>
      <protection/>
    </xf>
    <xf numFmtId="0" fontId="6" fillId="0" borderId="3" xfId="0" applyNumberFormat="1" applyFont="1" applyFill="1" applyBorder="1" applyAlignment="1" applyProtection="1">
      <alignment shrinkToFit="1"/>
      <protection/>
    </xf>
    <xf numFmtId="0" fontId="7" fillId="0" borderId="3" xfId="0" applyNumberFormat="1" applyFont="1" applyFill="1" applyBorder="1" applyAlignment="1" applyProtection="1">
      <alignment horizontal="center" shrinkToFit="1"/>
      <protection/>
    </xf>
    <xf numFmtId="2" fontId="7" fillId="0" borderId="3" xfId="0" applyNumberFormat="1" applyFont="1" applyFill="1" applyBorder="1" applyAlignment="1" applyProtection="1">
      <alignment horizontal="center" shrinkToFit="1"/>
      <protection/>
    </xf>
    <xf numFmtId="2" fontId="7" fillId="0" borderId="3" xfId="0" applyNumberFormat="1" applyFont="1" applyFill="1" applyBorder="1" applyAlignment="1" applyProtection="1">
      <alignment horizontal="right" shrinkToFit="1"/>
      <protection/>
    </xf>
    <xf numFmtId="0" fontId="18" fillId="0" borderId="3" xfId="0" applyNumberFormat="1" applyFont="1" applyFill="1" applyBorder="1" applyAlignment="1" applyProtection="1">
      <alignment horizontal="center" shrinkToFit="1"/>
      <protection/>
    </xf>
    <xf numFmtId="178" fontId="7" fillId="0" borderId="3" xfId="0" applyNumberFormat="1" applyFont="1" applyFill="1" applyBorder="1" applyAlignment="1" applyProtection="1">
      <alignment shrinkToFit="1"/>
      <protection/>
    </xf>
    <xf numFmtId="0" fontId="5" fillId="0" borderId="4" xfId="0" applyFont="1" applyBorder="1" applyAlignment="1">
      <alignment horizontal="left" shrinkToFit="1"/>
    </xf>
    <xf numFmtId="0" fontId="5" fillId="0" borderId="4" xfId="0" applyFont="1" applyBorder="1" applyAlignment="1">
      <alignment horizontal="left"/>
    </xf>
    <xf numFmtId="0" fontId="5" fillId="0" borderId="4" xfId="0" applyNumberFormat="1" applyFont="1" applyFill="1" applyBorder="1" applyAlignment="1" applyProtection="1">
      <alignment/>
      <protection/>
    </xf>
    <xf numFmtId="0" fontId="5" fillId="0" borderId="4" xfId="0" applyFont="1" applyBorder="1" applyAlignment="1">
      <alignment horizontal="center"/>
    </xf>
    <xf numFmtId="3" fontId="5" fillId="0" borderId="4" xfId="0" applyNumberFormat="1" applyFont="1" applyFill="1" applyBorder="1" applyAlignment="1" applyProtection="1">
      <alignment horizontal="center"/>
      <protection/>
    </xf>
    <xf numFmtId="3" fontId="11" fillId="0" borderId="4" xfId="0" applyNumberFormat="1" applyFont="1" applyFill="1" applyBorder="1" applyAlignment="1" applyProtection="1">
      <alignment horizontal="center"/>
      <protection/>
    </xf>
    <xf numFmtId="4" fontId="5" fillId="0" borderId="4" xfId="0" applyNumberFormat="1" applyFont="1" applyFill="1" applyBorder="1" applyAlignment="1" applyProtection="1">
      <alignment/>
      <protection/>
    </xf>
    <xf numFmtId="2" fontId="5" fillId="0" borderId="4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3" fontId="5" fillId="0" borderId="4" xfId="0" applyNumberFormat="1" applyFont="1" applyFill="1" applyBorder="1" applyAlignment="1" applyProtection="1">
      <alignment/>
      <protection/>
    </xf>
    <xf numFmtId="176" fontId="5" fillId="0" borderId="4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 horizontal="center"/>
      <protection/>
    </xf>
    <xf numFmtId="178" fontId="5" fillId="0" borderId="4" xfId="0" applyNumberFormat="1" applyFont="1" applyFill="1" applyBorder="1" applyAlignment="1" applyProtection="1">
      <alignment/>
      <protection/>
    </xf>
    <xf numFmtId="0" fontId="7" fillId="0" borderId="4" xfId="0" applyNumberFormat="1" applyFont="1" applyFill="1" applyBorder="1" applyAlignment="1" applyProtection="1">
      <alignment shrinkToFit="1"/>
      <protection/>
    </xf>
    <xf numFmtId="0" fontId="7" fillId="0" borderId="4" xfId="0" applyNumberFormat="1" applyFont="1" applyFill="1" applyBorder="1" applyAlignment="1" applyProtection="1">
      <alignment horizontal="center"/>
      <protection/>
    </xf>
    <xf numFmtId="2" fontId="5" fillId="0" borderId="4" xfId="0" applyNumberFormat="1" applyFont="1" applyFill="1" applyBorder="1" applyAlignment="1" applyProtection="1">
      <alignment horizontal="right"/>
      <protection/>
    </xf>
    <xf numFmtId="0" fontId="25" fillId="0" borderId="1" xfId="0" applyNumberFormat="1" applyFont="1" applyFill="1" applyBorder="1" applyAlignment="1" applyProtection="1">
      <alignment shrinkToFit="1"/>
      <protection/>
    </xf>
    <xf numFmtId="178" fontId="25" fillId="0" borderId="1" xfId="0" applyNumberFormat="1" applyFont="1" applyFill="1" applyBorder="1" applyAlignment="1" applyProtection="1">
      <alignment shrinkToFit="1"/>
      <protection/>
    </xf>
    <xf numFmtId="0" fontId="30" fillId="0" borderId="1" xfId="0" applyNumberFormat="1" applyFont="1" applyFill="1" applyBorder="1" applyAlignment="1" applyProtection="1">
      <alignment horizontal="center"/>
      <protection/>
    </xf>
    <xf numFmtId="3" fontId="30" fillId="0" borderId="1" xfId="0" applyNumberFormat="1" applyFont="1" applyFill="1" applyBorder="1" applyAlignment="1" applyProtection="1">
      <alignment/>
      <protection/>
    </xf>
    <xf numFmtId="4" fontId="31" fillId="0" borderId="1" xfId="0" applyNumberFormat="1" applyFont="1" applyFill="1" applyBorder="1" applyAlignment="1" applyProtection="1">
      <alignment/>
      <protection/>
    </xf>
    <xf numFmtId="4" fontId="7" fillId="0" borderId="2" xfId="0" applyNumberFormat="1" applyFont="1" applyFill="1" applyBorder="1" applyAlignment="1" applyProtection="1">
      <alignment horizontal="center" shrinkToFit="1"/>
      <protection/>
    </xf>
    <xf numFmtId="4" fontId="7" fillId="0" borderId="5" xfId="0" applyNumberFormat="1" applyFont="1" applyFill="1" applyBorder="1" applyAlignment="1" applyProtection="1">
      <alignment horizontal="center" shrinkToFit="1"/>
      <protection/>
    </xf>
    <xf numFmtId="4" fontId="7" fillId="0" borderId="6" xfId="0" applyNumberFormat="1" applyFont="1" applyFill="1" applyBorder="1" applyAlignment="1" applyProtection="1">
      <alignment horizontal="center" shrinkToFit="1"/>
      <protection/>
    </xf>
    <xf numFmtId="0" fontId="7" fillId="0" borderId="2" xfId="0" applyNumberFormat="1" applyFont="1" applyFill="1" applyBorder="1" applyAlignment="1" applyProtection="1">
      <alignment horizontal="center" shrinkToFit="1"/>
      <protection/>
    </xf>
    <xf numFmtId="0" fontId="7" fillId="0" borderId="6" xfId="0" applyNumberFormat="1" applyFont="1" applyFill="1" applyBorder="1" applyAlignment="1" applyProtection="1">
      <alignment horizontal="center" shrinkToFit="1"/>
      <protection/>
    </xf>
    <xf numFmtId="176" fontId="7" fillId="0" borderId="2" xfId="0" applyNumberFormat="1" applyFont="1" applyFill="1" applyBorder="1" applyAlignment="1" applyProtection="1">
      <alignment horizontal="center" shrinkToFit="1"/>
      <protection/>
    </xf>
    <xf numFmtId="176" fontId="7" fillId="0" borderId="6" xfId="0" applyNumberFormat="1" applyFont="1" applyFill="1" applyBorder="1" applyAlignment="1" applyProtection="1">
      <alignment horizontal="center" shrinkToFit="1"/>
      <protection/>
    </xf>
    <xf numFmtId="0" fontId="15" fillId="0" borderId="0" xfId="0" applyNumberFormat="1" applyFont="1" applyFill="1" applyBorder="1" applyAlignment="1" applyProtection="1">
      <alignment horizontal="left" shrinkToFit="1"/>
      <protection/>
    </xf>
    <xf numFmtId="3" fontId="7" fillId="0" borderId="2" xfId="0" applyNumberFormat="1" applyFont="1" applyFill="1" applyBorder="1" applyAlignment="1" applyProtection="1">
      <alignment horizontal="center" shrinkToFit="1"/>
      <protection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3" fontId="7" fillId="0" borderId="6" xfId="0" applyNumberFormat="1" applyFont="1" applyFill="1" applyBorder="1" applyAlignment="1" applyProtection="1">
      <alignment horizontal="center" shrinkToFit="1"/>
      <protection/>
    </xf>
    <xf numFmtId="0" fontId="27" fillId="0" borderId="2" xfId="0" applyNumberFormat="1" applyFont="1" applyFill="1" applyBorder="1" applyAlignment="1" applyProtection="1">
      <alignment horizontal="center" shrinkToFit="1"/>
      <protection/>
    </xf>
    <xf numFmtId="0" fontId="27" fillId="0" borderId="6" xfId="0" applyNumberFormat="1" applyFont="1" applyFill="1" applyBorder="1" applyAlignment="1" applyProtection="1">
      <alignment horizontal="center" shrinkToFit="1"/>
      <protection/>
    </xf>
    <xf numFmtId="0" fontId="23" fillId="0" borderId="0" xfId="0" applyNumberFormat="1" applyFont="1" applyFill="1" applyBorder="1" applyAlignment="1" applyProtection="1">
      <alignment horizontal="left" shrinkToFit="1"/>
      <protection/>
    </xf>
    <xf numFmtId="4" fontId="27" fillId="0" borderId="2" xfId="0" applyNumberFormat="1" applyFont="1" applyFill="1" applyBorder="1" applyAlignment="1" applyProtection="1">
      <alignment horizontal="center" shrinkToFit="1"/>
      <protection/>
    </xf>
    <xf numFmtId="4" fontId="27" fillId="0" borderId="5" xfId="0" applyNumberFormat="1" applyFont="1" applyFill="1" applyBorder="1" applyAlignment="1" applyProtection="1">
      <alignment horizontal="center" shrinkToFit="1"/>
      <protection/>
    </xf>
    <xf numFmtId="4" fontId="27" fillId="0" borderId="6" xfId="0" applyNumberFormat="1" applyFont="1" applyFill="1" applyBorder="1" applyAlignment="1" applyProtection="1">
      <alignment horizontal="center" shrinkToFit="1"/>
      <protection/>
    </xf>
    <xf numFmtId="3" fontId="27" fillId="0" borderId="2" xfId="0" applyNumberFormat="1" applyFont="1" applyFill="1" applyBorder="1" applyAlignment="1" applyProtection="1">
      <alignment horizontal="center" shrinkToFit="1"/>
      <protection/>
    </xf>
    <xf numFmtId="0" fontId="28" fillId="0" borderId="6" xfId="0" applyFont="1" applyBorder="1" applyAlignment="1">
      <alignment/>
    </xf>
    <xf numFmtId="0" fontId="28" fillId="0" borderId="5" xfId="0" applyFont="1" applyBorder="1" applyAlignment="1">
      <alignment/>
    </xf>
    <xf numFmtId="3" fontId="27" fillId="0" borderId="6" xfId="0" applyNumberFormat="1" applyFont="1" applyFill="1" applyBorder="1" applyAlignment="1" applyProtection="1">
      <alignment horizontal="center" shrinkToFit="1"/>
      <protection/>
    </xf>
    <xf numFmtId="0" fontId="15" fillId="0" borderId="0" xfId="0" applyNumberFormat="1" applyFont="1" applyFill="1" applyBorder="1" applyAlignment="1" applyProtection="1">
      <alignment horizontal="center" shrinkToFit="1"/>
      <protection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shrinkToFi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shrinkToFit="1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36"/>
  <sheetViews>
    <sheetView workbookViewId="0" topLeftCell="A1">
      <selection activeCell="A11" sqref="A11"/>
    </sheetView>
  </sheetViews>
  <sheetFormatPr defaultColWidth="11.421875" defaultRowHeight="12.75"/>
  <cols>
    <col min="1" max="1" width="13.57421875" style="24" customWidth="1"/>
    <col min="2" max="2" width="11.7109375" style="24" customWidth="1"/>
    <col min="3" max="3" width="13.00390625" style="24" customWidth="1"/>
    <col min="4" max="4" width="4.8515625" style="24" customWidth="1"/>
    <col min="5" max="6" width="4.00390625" style="6" customWidth="1"/>
    <col min="7" max="7" width="6.140625" style="1" customWidth="1"/>
    <col min="8" max="8" width="4.140625" style="75" customWidth="1"/>
    <col min="9" max="9" width="8.140625" style="3" customWidth="1"/>
    <col min="10" max="10" width="8.421875" style="2" customWidth="1"/>
    <col min="11" max="11" width="7.8515625" style="3" customWidth="1"/>
    <col min="12" max="12" width="4.421875" style="6" customWidth="1"/>
    <col min="13" max="13" width="5.421875" style="7" customWidth="1"/>
    <col min="14" max="14" width="3.421875" style="1" customWidth="1"/>
    <col min="15" max="15" width="6.7109375" style="7" customWidth="1"/>
    <col min="16" max="16" width="4.140625" style="1" customWidth="1"/>
    <col min="17" max="17" width="6.7109375" style="3" customWidth="1"/>
    <col min="18" max="18" width="9.421875" style="4" customWidth="1"/>
    <col min="19" max="19" width="3.57421875" style="6" customWidth="1"/>
    <col min="20" max="20" width="9.57421875" style="5" customWidth="1"/>
    <col min="21" max="21" width="3.8515625" style="50" customWidth="1"/>
    <col min="22" max="22" width="10.7109375" style="24" customWidth="1"/>
    <col min="23" max="23" width="8.57421875" style="24" customWidth="1"/>
    <col min="24" max="24" width="15.8515625" style="39" customWidth="1"/>
    <col min="25" max="25" width="4.28125" style="29" customWidth="1"/>
    <col min="26" max="26" width="7.00390625" style="3" customWidth="1"/>
    <col min="27" max="27" width="7.140625" style="3" customWidth="1"/>
    <col min="28" max="28" width="7.28125" style="43" customWidth="1"/>
    <col min="29" max="29" width="4.28125" style="6" customWidth="1"/>
    <col min="30" max="30" width="7.140625" style="3" customWidth="1"/>
    <col min="31" max="31" width="8.28125" style="5" customWidth="1"/>
    <col min="32" max="32" width="4.00390625" style="6" customWidth="1"/>
    <col min="33" max="33" width="8.7109375" style="4" customWidth="1"/>
    <col min="34" max="34" width="3.421875" style="6" customWidth="1"/>
    <col min="35" max="16384" width="10.00390625" style="5" customWidth="1"/>
  </cols>
  <sheetData>
    <row r="1" spans="1:40" s="57" customFormat="1" ht="15.75" customHeight="1">
      <c r="A1" s="148" t="s">
        <v>21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58"/>
      <c r="V1" s="148" t="str">
        <f>A1</f>
        <v>Ergebnisliste Mehrländerkampf Deutschland - Norwegen - Schweden am 26. Mai 2007, Stadion SC Borussia Friedrichsfelde</v>
      </c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</row>
    <row r="2" spans="1:34" s="12" customFormat="1" ht="15">
      <c r="A2" s="22"/>
      <c r="B2" s="22"/>
      <c r="C2" s="22"/>
      <c r="D2" s="22"/>
      <c r="E2" s="13"/>
      <c r="F2" s="13"/>
      <c r="G2" s="14"/>
      <c r="H2" s="73"/>
      <c r="I2" s="10"/>
      <c r="J2" s="15"/>
      <c r="K2" s="10"/>
      <c r="L2" s="13"/>
      <c r="M2" s="9"/>
      <c r="N2" s="14"/>
      <c r="O2" s="9"/>
      <c r="P2" s="14"/>
      <c r="Q2" s="10"/>
      <c r="R2" s="11"/>
      <c r="S2" s="13"/>
      <c r="U2" s="49"/>
      <c r="V2" s="22"/>
      <c r="W2" s="22"/>
      <c r="X2" s="37"/>
      <c r="Y2" s="28"/>
      <c r="Z2" s="10"/>
      <c r="AA2" s="10"/>
      <c r="AB2" s="40"/>
      <c r="AC2" s="13"/>
      <c r="AD2" s="10"/>
      <c r="AF2" s="13"/>
      <c r="AG2" s="11"/>
      <c r="AH2" s="13"/>
    </row>
    <row r="3" spans="1:146" s="23" customFormat="1" ht="13.5" customHeight="1">
      <c r="A3" s="23" t="s">
        <v>0</v>
      </c>
      <c r="B3" s="23" t="s">
        <v>1</v>
      </c>
      <c r="C3" s="23" t="s">
        <v>19</v>
      </c>
      <c r="D3" s="23" t="s">
        <v>2</v>
      </c>
      <c r="E3" s="30" t="s">
        <v>20</v>
      </c>
      <c r="F3" s="61" t="s">
        <v>20</v>
      </c>
      <c r="G3" s="149" t="s">
        <v>3</v>
      </c>
      <c r="H3" s="150"/>
      <c r="I3" s="141" t="s">
        <v>4</v>
      </c>
      <c r="J3" s="151"/>
      <c r="K3" s="151"/>
      <c r="L3" s="150"/>
      <c r="M3" s="149" t="s">
        <v>11</v>
      </c>
      <c r="N3" s="150"/>
      <c r="O3" s="149" t="s">
        <v>17</v>
      </c>
      <c r="P3" s="152"/>
      <c r="Q3" s="141" t="s">
        <v>16</v>
      </c>
      <c r="R3" s="142"/>
      <c r="S3" s="143"/>
      <c r="T3" s="144" t="s">
        <v>5</v>
      </c>
      <c r="U3" s="145"/>
      <c r="V3" s="23" t="s">
        <v>0</v>
      </c>
      <c r="W3" s="23" t="s">
        <v>1</v>
      </c>
      <c r="X3" s="23" t="s">
        <v>19</v>
      </c>
      <c r="Y3" s="30" t="s">
        <v>2</v>
      </c>
      <c r="Z3" s="141" t="s">
        <v>18</v>
      </c>
      <c r="AA3" s="142"/>
      <c r="AB3" s="142"/>
      <c r="AC3" s="143"/>
      <c r="AD3" s="141" t="s">
        <v>6</v>
      </c>
      <c r="AE3" s="142"/>
      <c r="AF3" s="143"/>
      <c r="AG3" s="146" t="s">
        <v>7</v>
      </c>
      <c r="AH3" s="147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</row>
    <row r="4" spans="5:146" s="23" customFormat="1" ht="13.5" customHeight="1">
      <c r="E4" s="30"/>
      <c r="F4" s="30"/>
      <c r="G4" s="31"/>
      <c r="H4" s="74" t="s">
        <v>15</v>
      </c>
      <c r="I4" s="34" t="s">
        <v>8</v>
      </c>
      <c r="J4" s="35" t="s">
        <v>9</v>
      </c>
      <c r="K4" s="34" t="s">
        <v>10</v>
      </c>
      <c r="L4" s="31" t="s">
        <v>15</v>
      </c>
      <c r="M4" s="26" t="s">
        <v>14</v>
      </c>
      <c r="N4" s="31" t="s">
        <v>15</v>
      </c>
      <c r="O4" s="26" t="s">
        <v>14</v>
      </c>
      <c r="P4" s="31" t="s">
        <v>15</v>
      </c>
      <c r="Q4" s="34" t="s">
        <v>12</v>
      </c>
      <c r="R4" s="32" t="s">
        <v>13</v>
      </c>
      <c r="S4" s="30" t="s">
        <v>15</v>
      </c>
      <c r="U4" s="30" t="s">
        <v>15</v>
      </c>
      <c r="X4" s="38"/>
      <c r="Y4" s="30"/>
      <c r="Z4" s="34" t="s">
        <v>8</v>
      </c>
      <c r="AA4" s="34" t="s">
        <v>9</v>
      </c>
      <c r="AB4" s="41" t="s">
        <v>10</v>
      </c>
      <c r="AC4" s="30" t="s">
        <v>15</v>
      </c>
      <c r="AD4" s="34" t="s">
        <v>12</v>
      </c>
      <c r="AE4" s="23" t="s">
        <v>13</v>
      </c>
      <c r="AF4" s="30" t="s">
        <v>15</v>
      </c>
      <c r="AG4" s="27"/>
      <c r="AH4" s="30" t="s">
        <v>15</v>
      </c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</row>
    <row r="5" spans="1:146" s="8" customFormat="1" ht="13.5" customHeight="1">
      <c r="A5" s="52" t="s">
        <v>36</v>
      </c>
      <c r="B5" s="52" t="s">
        <v>37</v>
      </c>
      <c r="C5" s="52" t="s">
        <v>28</v>
      </c>
      <c r="D5" s="52" t="s">
        <v>38</v>
      </c>
      <c r="E5" s="53">
        <v>3</v>
      </c>
      <c r="F5" s="53"/>
      <c r="G5" s="17">
        <v>100</v>
      </c>
      <c r="H5" s="71">
        <v>2</v>
      </c>
      <c r="I5" s="18">
        <v>59.42</v>
      </c>
      <c r="J5" s="19">
        <v>55.32</v>
      </c>
      <c r="K5" s="18">
        <f aca="true" t="shared" si="0" ref="K5:K22">SUM(I5,J5)</f>
        <v>114.74000000000001</v>
      </c>
      <c r="L5" s="46">
        <v>5</v>
      </c>
      <c r="M5" s="8">
        <v>96</v>
      </c>
      <c r="N5" s="71">
        <v>6</v>
      </c>
      <c r="O5" s="20">
        <v>95</v>
      </c>
      <c r="P5" s="71">
        <v>2</v>
      </c>
      <c r="Q5" s="18">
        <v>72.01</v>
      </c>
      <c r="R5" s="21">
        <f aca="true" t="shared" si="1" ref="R5:R22">Q5*1.5</f>
        <v>108.01500000000001</v>
      </c>
      <c r="S5" s="71">
        <v>2</v>
      </c>
      <c r="T5" s="21">
        <f aca="true" t="shared" si="2" ref="T5:T22">SUM(G5,K5,M5,O5,R5)</f>
        <v>513.755</v>
      </c>
      <c r="U5" s="71">
        <v>1</v>
      </c>
      <c r="V5" s="23" t="str">
        <f aca="true" t="shared" si="3" ref="V5:X14">A5</f>
        <v>Maire-Hensge</v>
      </c>
      <c r="W5" s="23" t="str">
        <f t="shared" si="3"/>
        <v>Heinz</v>
      </c>
      <c r="X5" s="23" t="str">
        <f t="shared" si="3"/>
        <v>Deutschland</v>
      </c>
      <c r="Y5" s="25" t="s">
        <v>38</v>
      </c>
      <c r="Z5" s="18">
        <v>68.29</v>
      </c>
      <c r="AA5" s="18">
        <v>67.67</v>
      </c>
      <c r="AB5" s="42">
        <f aca="true" t="shared" si="4" ref="AB5:AB10">Z5+AA5</f>
        <v>135.96</v>
      </c>
      <c r="AC5" s="46">
        <v>8</v>
      </c>
      <c r="AD5" s="18">
        <v>103.52</v>
      </c>
      <c r="AE5" s="21">
        <f aca="true" t="shared" si="5" ref="AE5:AE10">AD5*1.5</f>
        <v>155.28</v>
      </c>
      <c r="AF5" s="46">
        <v>3</v>
      </c>
      <c r="AG5" s="21">
        <f aca="true" t="shared" si="6" ref="AG5:AG10">SUM(T5,AB5,AE5)</f>
        <v>804.995</v>
      </c>
      <c r="AH5" s="46">
        <v>2</v>
      </c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</row>
    <row r="6" spans="1:146" s="8" customFormat="1" ht="13.5" customHeight="1">
      <c r="A6" s="52" t="s">
        <v>44</v>
      </c>
      <c r="B6" s="52" t="s">
        <v>45</v>
      </c>
      <c r="C6" s="52" t="s">
        <v>28</v>
      </c>
      <c r="D6" s="52" t="s">
        <v>38</v>
      </c>
      <c r="E6" s="53">
        <v>3</v>
      </c>
      <c r="F6" s="53"/>
      <c r="G6" s="17">
        <v>95</v>
      </c>
      <c r="H6" s="71">
        <v>7</v>
      </c>
      <c r="I6" s="18">
        <v>58.55</v>
      </c>
      <c r="J6" s="19">
        <v>56.67</v>
      </c>
      <c r="K6" s="18">
        <f t="shared" si="0"/>
        <v>115.22</v>
      </c>
      <c r="L6" s="46">
        <v>6</v>
      </c>
      <c r="M6" s="8">
        <v>98</v>
      </c>
      <c r="N6" s="71">
        <v>2</v>
      </c>
      <c r="O6" s="20">
        <v>90</v>
      </c>
      <c r="P6" s="71">
        <v>5</v>
      </c>
      <c r="Q6" s="18">
        <v>70.18</v>
      </c>
      <c r="R6" s="21">
        <f t="shared" si="1"/>
        <v>105.27000000000001</v>
      </c>
      <c r="S6" s="71">
        <v>3</v>
      </c>
      <c r="T6" s="21">
        <f t="shared" si="2"/>
        <v>503.49</v>
      </c>
      <c r="U6" s="71">
        <v>2</v>
      </c>
      <c r="V6" s="23" t="str">
        <f>A6</f>
        <v>Stein</v>
      </c>
      <c r="W6" s="23" t="str">
        <f>B6</f>
        <v>Ralf</v>
      </c>
      <c r="X6" s="23" t="str">
        <f>C6</f>
        <v>Deutschland</v>
      </c>
      <c r="Y6" s="25" t="s">
        <v>38</v>
      </c>
      <c r="Z6" s="18">
        <v>75.7</v>
      </c>
      <c r="AA6" s="18">
        <v>74.97</v>
      </c>
      <c r="AB6" s="42">
        <f t="shared" si="4"/>
        <v>150.67000000000002</v>
      </c>
      <c r="AC6" s="46">
        <v>3</v>
      </c>
      <c r="AD6" s="18">
        <v>101.78</v>
      </c>
      <c r="AE6" s="21">
        <f t="shared" si="5"/>
        <v>152.67000000000002</v>
      </c>
      <c r="AF6" s="46">
        <v>4</v>
      </c>
      <c r="AG6" s="21">
        <f t="shared" si="6"/>
        <v>806.8300000000002</v>
      </c>
      <c r="AH6" s="46">
        <v>1</v>
      </c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</row>
    <row r="7" spans="1:146" s="8" customFormat="1" ht="13.5" customHeight="1">
      <c r="A7" s="52" t="s">
        <v>39</v>
      </c>
      <c r="B7" s="52" t="s">
        <v>40</v>
      </c>
      <c r="C7" s="52" t="s">
        <v>28</v>
      </c>
      <c r="D7" s="52" t="s">
        <v>38</v>
      </c>
      <c r="E7" s="53">
        <v>3</v>
      </c>
      <c r="F7" s="53"/>
      <c r="G7" s="17">
        <v>90</v>
      </c>
      <c r="H7" s="71">
        <v>10</v>
      </c>
      <c r="I7" s="18">
        <v>63.34</v>
      </c>
      <c r="J7" s="19">
        <v>55.82</v>
      </c>
      <c r="K7" s="18">
        <f t="shared" si="0"/>
        <v>119.16</v>
      </c>
      <c r="L7" s="46">
        <v>1</v>
      </c>
      <c r="M7" s="8">
        <v>96</v>
      </c>
      <c r="N7" s="71">
        <v>3</v>
      </c>
      <c r="O7" s="20">
        <v>85</v>
      </c>
      <c r="P7" s="71">
        <v>8</v>
      </c>
      <c r="Q7" s="18">
        <v>68.97</v>
      </c>
      <c r="R7" s="21">
        <f t="shared" si="1"/>
        <v>103.455</v>
      </c>
      <c r="S7" s="71">
        <v>5</v>
      </c>
      <c r="T7" s="21">
        <f t="shared" si="2"/>
        <v>493.61499999999995</v>
      </c>
      <c r="U7" s="71">
        <v>3</v>
      </c>
      <c r="V7" s="23" t="str">
        <f t="shared" si="3"/>
        <v>Harter</v>
      </c>
      <c r="W7" s="23" t="str">
        <f t="shared" si="3"/>
        <v>Michael</v>
      </c>
      <c r="X7" s="23" t="str">
        <f t="shared" si="3"/>
        <v>Deutschland</v>
      </c>
      <c r="Y7" s="25" t="s">
        <v>38</v>
      </c>
      <c r="Z7" s="18">
        <v>74.14</v>
      </c>
      <c r="AA7" s="18">
        <v>72.34</v>
      </c>
      <c r="AB7" s="42">
        <f t="shared" si="4"/>
        <v>146.48000000000002</v>
      </c>
      <c r="AC7" s="46">
        <v>4</v>
      </c>
      <c r="AD7" s="18">
        <v>96.33</v>
      </c>
      <c r="AE7" s="21">
        <f t="shared" si="5"/>
        <v>144.495</v>
      </c>
      <c r="AF7" s="46">
        <v>6</v>
      </c>
      <c r="AG7" s="21">
        <f t="shared" si="6"/>
        <v>784.59</v>
      </c>
      <c r="AH7" s="46">
        <v>5</v>
      </c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</row>
    <row r="8" spans="1:146" s="8" customFormat="1" ht="13.5" customHeight="1">
      <c r="A8" s="52" t="s">
        <v>41</v>
      </c>
      <c r="B8" s="52" t="s">
        <v>42</v>
      </c>
      <c r="C8" s="52" t="s">
        <v>43</v>
      </c>
      <c r="D8" s="52" t="s">
        <v>38</v>
      </c>
      <c r="E8" s="53"/>
      <c r="F8" s="53">
        <v>22</v>
      </c>
      <c r="G8" s="17">
        <v>95</v>
      </c>
      <c r="H8" s="71">
        <v>4</v>
      </c>
      <c r="I8" s="18">
        <v>54.34</v>
      </c>
      <c r="J8" s="19">
        <v>54.3</v>
      </c>
      <c r="K8" s="18">
        <f t="shared" si="0"/>
        <v>108.64</v>
      </c>
      <c r="L8" s="46">
        <v>11</v>
      </c>
      <c r="M8" s="8">
        <v>96</v>
      </c>
      <c r="N8" s="71">
        <v>4</v>
      </c>
      <c r="O8" s="20">
        <v>100</v>
      </c>
      <c r="P8" s="71">
        <v>1</v>
      </c>
      <c r="Q8" s="18">
        <v>62.36</v>
      </c>
      <c r="R8" s="21">
        <f t="shared" si="1"/>
        <v>93.53999999999999</v>
      </c>
      <c r="S8" s="71">
        <v>12</v>
      </c>
      <c r="T8" s="21">
        <f t="shared" si="2"/>
        <v>493.17999999999995</v>
      </c>
      <c r="U8" s="71">
        <v>4</v>
      </c>
      <c r="V8" s="23" t="str">
        <f t="shared" si="3"/>
        <v>Weigel</v>
      </c>
      <c r="W8" s="23" t="str">
        <f t="shared" si="3"/>
        <v>Thomas</v>
      </c>
      <c r="X8" s="23" t="str">
        <f t="shared" si="3"/>
        <v>Berlin</v>
      </c>
      <c r="Y8" s="25" t="s">
        <v>38</v>
      </c>
      <c r="Z8" s="18">
        <v>60.41</v>
      </c>
      <c r="AA8" s="18">
        <v>58.99</v>
      </c>
      <c r="AB8" s="42">
        <f t="shared" si="4"/>
        <v>119.4</v>
      </c>
      <c r="AC8" s="46">
        <v>13</v>
      </c>
      <c r="AD8" s="18">
        <v>90.04</v>
      </c>
      <c r="AE8" s="21">
        <f t="shared" si="5"/>
        <v>135.06</v>
      </c>
      <c r="AF8" s="46">
        <v>10</v>
      </c>
      <c r="AG8" s="21">
        <f t="shared" si="6"/>
        <v>747.6399999999999</v>
      </c>
      <c r="AH8" s="46">
        <v>8</v>
      </c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</row>
    <row r="9" spans="1:146" s="8" customFormat="1" ht="13.5" customHeight="1">
      <c r="A9" s="52" t="s">
        <v>57</v>
      </c>
      <c r="B9" s="52" t="s">
        <v>58</v>
      </c>
      <c r="C9" s="52" t="s">
        <v>55</v>
      </c>
      <c r="D9" s="52" t="s">
        <v>38</v>
      </c>
      <c r="E9" s="53">
        <v>2</v>
      </c>
      <c r="F9" s="53"/>
      <c r="G9" s="17">
        <v>95</v>
      </c>
      <c r="H9" s="71">
        <v>6</v>
      </c>
      <c r="I9" s="18">
        <v>54.25</v>
      </c>
      <c r="J9" s="19">
        <v>53.67</v>
      </c>
      <c r="K9" s="18">
        <f t="shared" si="0"/>
        <v>107.92</v>
      </c>
      <c r="L9" s="46">
        <v>12</v>
      </c>
      <c r="M9" s="8">
        <v>100</v>
      </c>
      <c r="N9" s="71">
        <v>1</v>
      </c>
      <c r="O9" s="20">
        <v>85</v>
      </c>
      <c r="P9" s="71">
        <v>6</v>
      </c>
      <c r="Q9" s="18">
        <v>65.77</v>
      </c>
      <c r="R9" s="21">
        <f t="shared" si="1"/>
        <v>98.655</v>
      </c>
      <c r="S9" s="71">
        <v>8</v>
      </c>
      <c r="T9" s="21">
        <f t="shared" si="2"/>
        <v>486.57500000000005</v>
      </c>
      <c r="U9" s="71">
        <v>5</v>
      </c>
      <c r="V9" s="23" t="str">
        <f t="shared" si="3"/>
        <v>Christensen</v>
      </c>
      <c r="W9" s="23" t="str">
        <f t="shared" si="3"/>
        <v>Olaf</v>
      </c>
      <c r="X9" s="23" t="str">
        <f t="shared" si="3"/>
        <v>Norwegen</v>
      </c>
      <c r="Y9" s="25" t="s">
        <v>38</v>
      </c>
      <c r="Z9" s="18">
        <v>71.68</v>
      </c>
      <c r="AA9" s="18">
        <v>70.03</v>
      </c>
      <c r="AB9" s="42">
        <f t="shared" si="4"/>
        <v>141.71</v>
      </c>
      <c r="AC9" s="46">
        <v>6</v>
      </c>
      <c r="AD9" s="18">
        <v>88.78</v>
      </c>
      <c r="AE9" s="21">
        <f t="shared" si="5"/>
        <v>133.17000000000002</v>
      </c>
      <c r="AF9" s="46">
        <v>11</v>
      </c>
      <c r="AG9" s="21">
        <f t="shared" si="6"/>
        <v>761.4550000000002</v>
      </c>
      <c r="AH9" s="46">
        <v>7</v>
      </c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</row>
    <row r="10" spans="1:146" s="8" customFormat="1" ht="13.5" customHeight="1">
      <c r="A10" s="52" t="s">
        <v>51</v>
      </c>
      <c r="B10" s="52" t="s">
        <v>52</v>
      </c>
      <c r="C10" s="52" t="s">
        <v>28</v>
      </c>
      <c r="D10" s="52" t="s">
        <v>38</v>
      </c>
      <c r="E10" s="53"/>
      <c r="F10" s="53"/>
      <c r="G10" s="17">
        <v>100</v>
      </c>
      <c r="H10" s="71">
        <v>1</v>
      </c>
      <c r="I10" s="18">
        <v>55.87</v>
      </c>
      <c r="J10" s="19">
        <v>54.43</v>
      </c>
      <c r="K10" s="18">
        <f t="shared" si="0"/>
        <v>110.3</v>
      </c>
      <c r="L10" s="46">
        <v>8</v>
      </c>
      <c r="M10" s="8">
        <v>88</v>
      </c>
      <c r="N10" s="71">
        <v>12</v>
      </c>
      <c r="O10" s="20">
        <v>85</v>
      </c>
      <c r="P10" s="71">
        <v>7</v>
      </c>
      <c r="Q10" s="18">
        <v>68.48</v>
      </c>
      <c r="R10" s="21">
        <f t="shared" si="1"/>
        <v>102.72</v>
      </c>
      <c r="S10" s="71">
        <v>6</v>
      </c>
      <c r="T10" s="21">
        <f t="shared" si="2"/>
        <v>486.02</v>
      </c>
      <c r="U10" s="71">
        <v>6</v>
      </c>
      <c r="V10" s="23" t="str">
        <f>A10</f>
        <v>Neumann</v>
      </c>
      <c r="W10" s="23" t="str">
        <f>B10</f>
        <v>Jan</v>
      </c>
      <c r="X10" s="23" t="str">
        <f>C10</f>
        <v>Deutschland</v>
      </c>
      <c r="Y10" s="25" t="s">
        <v>38</v>
      </c>
      <c r="Z10" s="18">
        <v>68.18</v>
      </c>
      <c r="AA10" s="18">
        <v>67.76</v>
      </c>
      <c r="AB10" s="42">
        <f t="shared" si="4"/>
        <v>135.94</v>
      </c>
      <c r="AC10" s="46">
        <v>9</v>
      </c>
      <c r="AD10" s="18">
        <v>113.34</v>
      </c>
      <c r="AE10" s="21">
        <f t="shared" si="5"/>
        <v>170.01</v>
      </c>
      <c r="AF10" s="46">
        <v>1</v>
      </c>
      <c r="AG10" s="21">
        <f t="shared" si="6"/>
        <v>791.97</v>
      </c>
      <c r="AH10" s="46">
        <v>3</v>
      </c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</row>
    <row r="11" spans="1:146" s="8" customFormat="1" ht="13.5" customHeight="1">
      <c r="A11" s="52" t="s">
        <v>74</v>
      </c>
      <c r="B11" s="52" t="s">
        <v>75</v>
      </c>
      <c r="C11" s="52" t="s">
        <v>63</v>
      </c>
      <c r="D11" s="52" t="s">
        <v>38</v>
      </c>
      <c r="E11" s="53"/>
      <c r="F11" s="53">
        <v>21</v>
      </c>
      <c r="G11" s="17">
        <v>85</v>
      </c>
      <c r="H11" s="71">
        <v>13</v>
      </c>
      <c r="I11" s="18">
        <v>60.45</v>
      </c>
      <c r="J11" s="19">
        <v>54.03</v>
      </c>
      <c r="K11" s="18">
        <f t="shared" si="0"/>
        <v>114.48</v>
      </c>
      <c r="L11" s="46">
        <v>3</v>
      </c>
      <c r="M11" s="8">
        <v>92</v>
      </c>
      <c r="N11" s="71">
        <v>9</v>
      </c>
      <c r="O11" s="20">
        <v>95</v>
      </c>
      <c r="P11" s="71">
        <v>3</v>
      </c>
      <c r="Q11" s="18">
        <v>65.35</v>
      </c>
      <c r="R11" s="21">
        <f t="shared" si="1"/>
        <v>98.02499999999999</v>
      </c>
      <c r="S11" s="71">
        <v>9</v>
      </c>
      <c r="T11" s="21">
        <f t="shared" si="2"/>
        <v>484.505</v>
      </c>
      <c r="U11" s="71">
        <v>7</v>
      </c>
      <c r="V11" s="23"/>
      <c r="W11" s="23"/>
      <c r="X11" s="23"/>
      <c r="Y11" s="25"/>
      <c r="Z11" s="18"/>
      <c r="AA11" s="18"/>
      <c r="AB11" s="42"/>
      <c r="AC11" s="46"/>
      <c r="AD11" s="18"/>
      <c r="AE11" s="21"/>
      <c r="AF11" s="46"/>
      <c r="AG11" s="21"/>
      <c r="AH11" s="46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</row>
    <row r="12" spans="1:146" s="8" customFormat="1" ht="13.5" customHeight="1">
      <c r="A12" s="52" t="s">
        <v>86</v>
      </c>
      <c r="B12" s="52" t="s">
        <v>87</v>
      </c>
      <c r="C12" s="52" t="s">
        <v>80</v>
      </c>
      <c r="D12" s="52" t="s">
        <v>38</v>
      </c>
      <c r="E12" s="53">
        <v>1</v>
      </c>
      <c r="F12" s="53"/>
      <c r="G12" s="17">
        <v>85</v>
      </c>
      <c r="H12" s="71">
        <v>12</v>
      </c>
      <c r="I12" s="18">
        <v>57.59</v>
      </c>
      <c r="J12" s="19">
        <v>56.05</v>
      </c>
      <c r="K12" s="18">
        <f t="shared" si="0"/>
        <v>113.64</v>
      </c>
      <c r="L12" s="46">
        <v>7</v>
      </c>
      <c r="M12" s="8">
        <v>90</v>
      </c>
      <c r="N12" s="71">
        <v>10</v>
      </c>
      <c r="O12" s="20">
        <v>85</v>
      </c>
      <c r="P12" s="71">
        <v>9</v>
      </c>
      <c r="Q12" s="18">
        <v>72.34</v>
      </c>
      <c r="R12" s="21">
        <f t="shared" si="1"/>
        <v>108.51</v>
      </c>
      <c r="S12" s="71">
        <v>1</v>
      </c>
      <c r="T12" s="21">
        <f t="shared" si="2"/>
        <v>482.15</v>
      </c>
      <c r="U12" s="71">
        <v>8</v>
      </c>
      <c r="V12" s="23" t="str">
        <f t="shared" si="3"/>
        <v>Ericsson</v>
      </c>
      <c r="W12" s="23" t="str">
        <f t="shared" si="3"/>
        <v>Lars-Eric</v>
      </c>
      <c r="X12" s="23" t="str">
        <f t="shared" si="3"/>
        <v>Schweden</v>
      </c>
      <c r="Y12" s="25" t="s">
        <v>38</v>
      </c>
      <c r="Z12" s="18">
        <v>83.07</v>
      </c>
      <c r="AA12" s="18">
        <v>74.08</v>
      </c>
      <c r="AB12" s="42">
        <f>Z12+AA12</f>
        <v>157.14999999999998</v>
      </c>
      <c r="AC12" s="46">
        <v>1</v>
      </c>
      <c r="AD12" s="18">
        <v>101.68</v>
      </c>
      <c r="AE12" s="21">
        <f>AD12*1.5</f>
        <v>152.52</v>
      </c>
      <c r="AF12" s="46">
        <v>5</v>
      </c>
      <c r="AG12" s="21">
        <f>SUM(T12,AB12,AE12)</f>
        <v>791.8199999999999</v>
      </c>
      <c r="AH12" s="46">
        <v>4</v>
      </c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</row>
    <row r="13" spans="1:146" s="8" customFormat="1" ht="13.5" customHeight="1">
      <c r="A13" s="52" t="s">
        <v>56</v>
      </c>
      <c r="B13" s="52" t="s">
        <v>42</v>
      </c>
      <c r="C13" s="52" t="s">
        <v>55</v>
      </c>
      <c r="D13" s="52" t="s">
        <v>38</v>
      </c>
      <c r="E13" s="53">
        <v>2</v>
      </c>
      <c r="F13" s="53"/>
      <c r="G13" s="17">
        <v>95</v>
      </c>
      <c r="H13" s="71">
        <v>3</v>
      </c>
      <c r="I13" s="18">
        <v>55.8</v>
      </c>
      <c r="J13" s="19">
        <v>51.21</v>
      </c>
      <c r="K13" s="18">
        <f t="shared" si="0"/>
        <v>107.00999999999999</v>
      </c>
      <c r="L13" s="46">
        <v>9</v>
      </c>
      <c r="M13" s="8">
        <v>90</v>
      </c>
      <c r="N13" s="71">
        <v>11</v>
      </c>
      <c r="O13" s="20">
        <v>85</v>
      </c>
      <c r="P13" s="71">
        <v>10</v>
      </c>
      <c r="Q13" s="18">
        <v>69.96</v>
      </c>
      <c r="R13" s="21">
        <f t="shared" si="1"/>
        <v>104.94</v>
      </c>
      <c r="S13" s="71">
        <v>4</v>
      </c>
      <c r="T13" s="21">
        <f t="shared" si="2"/>
        <v>481.95</v>
      </c>
      <c r="U13" s="71">
        <v>9</v>
      </c>
      <c r="V13" s="23" t="str">
        <f>A13</f>
        <v>Alsaker</v>
      </c>
      <c r="W13" s="23" t="str">
        <f>B13</f>
        <v>Thomas</v>
      </c>
      <c r="X13" s="23" t="str">
        <f>C13</f>
        <v>Norwegen</v>
      </c>
      <c r="Y13" s="25" t="s">
        <v>38</v>
      </c>
      <c r="Z13" s="18">
        <v>68.67</v>
      </c>
      <c r="AA13" s="18">
        <v>68.03</v>
      </c>
      <c r="AB13" s="42">
        <f>Z13+AA13</f>
        <v>136.7</v>
      </c>
      <c r="AC13" s="46">
        <v>7</v>
      </c>
      <c r="AD13" s="18">
        <v>107.18</v>
      </c>
      <c r="AE13" s="21">
        <f>AD13*1.5</f>
        <v>160.77</v>
      </c>
      <c r="AF13" s="46">
        <v>2</v>
      </c>
      <c r="AG13" s="21">
        <f>SUM(T13,AB13,AE13)</f>
        <v>779.42</v>
      </c>
      <c r="AH13" s="46">
        <v>6</v>
      </c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</row>
    <row r="14" spans="1:146" s="8" customFormat="1" ht="13.5" customHeight="1">
      <c r="A14" s="52" t="s">
        <v>49</v>
      </c>
      <c r="B14" s="52" t="s">
        <v>50</v>
      </c>
      <c r="C14" s="52" t="s">
        <v>24</v>
      </c>
      <c r="D14" s="52" t="s">
        <v>38</v>
      </c>
      <c r="E14" s="53">
        <v>3</v>
      </c>
      <c r="F14" s="53">
        <v>22</v>
      </c>
      <c r="G14" s="17">
        <v>90</v>
      </c>
      <c r="H14" s="71">
        <v>8</v>
      </c>
      <c r="I14" s="18">
        <v>46.3</v>
      </c>
      <c r="J14" s="19">
        <v>45.47</v>
      </c>
      <c r="K14" s="18">
        <f t="shared" si="0"/>
        <v>91.77</v>
      </c>
      <c r="L14" s="46">
        <v>16</v>
      </c>
      <c r="M14" s="8">
        <v>92</v>
      </c>
      <c r="N14" s="71">
        <v>8</v>
      </c>
      <c r="O14" s="20">
        <v>90</v>
      </c>
      <c r="P14" s="71">
        <v>4</v>
      </c>
      <c r="Q14" s="18">
        <v>66.59</v>
      </c>
      <c r="R14" s="21">
        <f t="shared" si="1"/>
        <v>99.885</v>
      </c>
      <c r="S14" s="71">
        <v>7</v>
      </c>
      <c r="T14" s="21">
        <f t="shared" si="2"/>
        <v>463.655</v>
      </c>
      <c r="U14" s="71">
        <v>10</v>
      </c>
      <c r="V14" s="23" t="str">
        <f t="shared" si="3"/>
        <v>Gath</v>
      </c>
      <c r="W14" s="23" t="str">
        <f t="shared" si="3"/>
        <v>Benjamin</v>
      </c>
      <c r="X14" s="23" t="str">
        <f t="shared" si="3"/>
        <v>Deutschland/Berlin</v>
      </c>
      <c r="Y14" s="25" t="s">
        <v>38</v>
      </c>
      <c r="Z14" s="18">
        <v>63.7</v>
      </c>
      <c r="AA14" s="18">
        <v>61.76</v>
      </c>
      <c r="AB14" s="42">
        <f>Z14+AA14</f>
        <v>125.46000000000001</v>
      </c>
      <c r="AC14" s="46">
        <v>11</v>
      </c>
      <c r="AD14" s="18">
        <v>0</v>
      </c>
      <c r="AE14" s="21">
        <f>AD14*1.5</f>
        <v>0</v>
      </c>
      <c r="AF14" s="46"/>
      <c r="AG14" s="21">
        <f>SUM(T14,AB14,AE14)</f>
        <v>589.115</v>
      </c>
      <c r="AH14" s="46">
        <v>13</v>
      </c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</row>
    <row r="15" spans="1:146" s="8" customFormat="1" ht="13.5" customHeight="1">
      <c r="A15" s="52" t="s">
        <v>59</v>
      </c>
      <c r="B15" s="52" t="s">
        <v>60</v>
      </c>
      <c r="C15" s="52" t="s">
        <v>55</v>
      </c>
      <c r="D15" s="52" t="s">
        <v>38</v>
      </c>
      <c r="E15" s="53">
        <v>2</v>
      </c>
      <c r="F15" s="53"/>
      <c r="G15" s="17">
        <v>90</v>
      </c>
      <c r="H15" s="71">
        <v>9</v>
      </c>
      <c r="I15" s="18">
        <v>55</v>
      </c>
      <c r="J15" s="19">
        <v>51.35</v>
      </c>
      <c r="K15" s="18">
        <f t="shared" si="0"/>
        <v>106.35</v>
      </c>
      <c r="L15" s="46">
        <v>10</v>
      </c>
      <c r="M15" s="8">
        <v>84</v>
      </c>
      <c r="N15" s="71">
        <v>14</v>
      </c>
      <c r="O15" s="20">
        <v>60</v>
      </c>
      <c r="P15" s="71">
        <v>16</v>
      </c>
      <c r="Q15" s="18">
        <v>63.81</v>
      </c>
      <c r="R15" s="21">
        <f t="shared" si="1"/>
        <v>95.715</v>
      </c>
      <c r="S15" s="71">
        <v>10</v>
      </c>
      <c r="T15" s="21">
        <f t="shared" si="2"/>
        <v>436.06500000000005</v>
      </c>
      <c r="U15" s="71">
        <v>11</v>
      </c>
      <c r="V15" s="23"/>
      <c r="W15" s="23"/>
      <c r="X15" s="23"/>
      <c r="Y15" s="25"/>
      <c r="Z15" s="18"/>
      <c r="AA15" s="18"/>
      <c r="AB15" s="42"/>
      <c r="AC15" s="46"/>
      <c r="AD15" s="18"/>
      <c r="AE15" s="21"/>
      <c r="AF15" s="46"/>
      <c r="AG15" s="21"/>
      <c r="AH15" s="46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</row>
    <row r="16" spans="1:146" s="8" customFormat="1" ht="13.5" customHeight="1">
      <c r="A16" s="52" t="s">
        <v>61</v>
      </c>
      <c r="B16" s="52" t="s">
        <v>62</v>
      </c>
      <c r="C16" s="52" t="s">
        <v>63</v>
      </c>
      <c r="D16" s="52" t="s">
        <v>38</v>
      </c>
      <c r="E16" s="53"/>
      <c r="F16" s="53">
        <v>21</v>
      </c>
      <c r="G16" s="17">
        <v>75</v>
      </c>
      <c r="H16" s="71">
        <v>14</v>
      </c>
      <c r="I16" s="18">
        <v>50.67</v>
      </c>
      <c r="J16" s="19">
        <v>49.54</v>
      </c>
      <c r="K16" s="18">
        <f t="shared" si="0"/>
        <v>100.21000000000001</v>
      </c>
      <c r="L16" s="46">
        <v>14</v>
      </c>
      <c r="M16" s="8">
        <v>86</v>
      </c>
      <c r="N16" s="71">
        <v>13</v>
      </c>
      <c r="O16" s="20">
        <v>80</v>
      </c>
      <c r="P16" s="71">
        <v>11</v>
      </c>
      <c r="Q16" s="18">
        <v>62.67</v>
      </c>
      <c r="R16" s="21">
        <f t="shared" si="1"/>
        <v>94.005</v>
      </c>
      <c r="S16" s="71">
        <v>11</v>
      </c>
      <c r="T16" s="21">
        <f t="shared" si="2"/>
        <v>435.21500000000003</v>
      </c>
      <c r="U16" s="71">
        <v>12</v>
      </c>
      <c r="V16" s="23" t="str">
        <f>A16</f>
        <v>Haskovec</v>
      </c>
      <c r="W16" s="23" t="str">
        <f>B16</f>
        <v>Pavel</v>
      </c>
      <c r="X16" s="23" t="str">
        <f>C16</f>
        <v>Prag</v>
      </c>
      <c r="Y16" s="25" t="s">
        <v>38</v>
      </c>
      <c r="Z16" s="18">
        <v>72.24</v>
      </c>
      <c r="AA16" s="18">
        <v>68.36</v>
      </c>
      <c r="AB16" s="42">
        <f>Z16+AA16</f>
        <v>140.6</v>
      </c>
      <c r="AC16" s="46">
        <v>5</v>
      </c>
      <c r="AD16" s="18">
        <v>95.5</v>
      </c>
      <c r="AE16" s="21">
        <f>AD16*1.5</f>
        <v>143.25</v>
      </c>
      <c r="AF16" s="46">
        <v>7</v>
      </c>
      <c r="AG16" s="21">
        <f>SUM(T16,AB16,AE16)</f>
        <v>719.065</v>
      </c>
      <c r="AH16" s="46">
        <v>10</v>
      </c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</row>
    <row r="17" spans="1:146" s="8" customFormat="1" ht="13.5" customHeight="1">
      <c r="A17" s="52" t="s">
        <v>84</v>
      </c>
      <c r="B17" s="52" t="s">
        <v>92</v>
      </c>
      <c r="C17" s="52" t="s">
        <v>80</v>
      </c>
      <c r="D17" s="52" t="s">
        <v>38</v>
      </c>
      <c r="E17" s="53">
        <v>1</v>
      </c>
      <c r="F17" s="53"/>
      <c r="G17" s="17">
        <v>95</v>
      </c>
      <c r="H17" s="71">
        <v>5</v>
      </c>
      <c r="I17" s="18">
        <v>41.9</v>
      </c>
      <c r="J17" s="19">
        <v>34.92</v>
      </c>
      <c r="K17" s="18">
        <f t="shared" si="0"/>
        <v>76.82</v>
      </c>
      <c r="L17" s="46">
        <v>17</v>
      </c>
      <c r="M17" s="8">
        <v>80</v>
      </c>
      <c r="N17" s="71">
        <v>15</v>
      </c>
      <c r="O17" s="20">
        <v>75</v>
      </c>
      <c r="P17" s="71">
        <v>12</v>
      </c>
      <c r="Q17" s="18">
        <v>54.93</v>
      </c>
      <c r="R17" s="21">
        <f t="shared" si="1"/>
        <v>82.395</v>
      </c>
      <c r="S17" s="71">
        <v>15</v>
      </c>
      <c r="T17" s="21">
        <f t="shared" si="2"/>
        <v>409.215</v>
      </c>
      <c r="U17" s="71">
        <v>13</v>
      </c>
      <c r="V17" s="23"/>
      <c r="W17" s="23"/>
      <c r="X17" s="23"/>
      <c r="Y17" s="25"/>
      <c r="Z17" s="18"/>
      <c r="AA17" s="18"/>
      <c r="AB17" s="42"/>
      <c r="AC17" s="46"/>
      <c r="AD17" s="18"/>
      <c r="AE17" s="21"/>
      <c r="AF17" s="46"/>
      <c r="AG17" s="21"/>
      <c r="AH17" s="46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</row>
    <row r="18" spans="1:146" s="8" customFormat="1" ht="13.5" customHeight="1">
      <c r="A18" s="52" t="s">
        <v>53</v>
      </c>
      <c r="B18" s="52" t="s">
        <v>54</v>
      </c>
      <c r="C18" s="52" t="s">
        <v>55</v>
      </c>
      <c r="D18" s="52" t="s">
        <v>38</v>
      </c>
      <c r="E18" s="53">
        <v>2</v>
      </c>
      <c r="F18" s="53"/>
      <c r="G18" s="17">
        <v>90</v>
      </c>
      <c r="H18" s="71">
        <v>11</v>
      </c>
      <c r="I18" s="18">
        <v>50.97</v>
      </c>
      <c r="J18" s="19">
        <v>50.8</v>
      </c>
      <c r="K18" s="18">
        <f t="shared" si="0"/>
        <v>101.77</v>
      </c>
      <c r="L18" s="46">
        <v>13</v>
      </c>
      <c r="M18" s="8">
        <v>76</v>
      </c>
      <c r="N18" s="71">
        <v>17</v>
      </c>
      <c r="O18" s="20">
        <v>40</v>
      </c>
      <c r="P18" s="71">
        <v>17</v>
      </c>
      <c r="Q18" s="18">
        <v>59.19</v>
      </c>
      <c r="R18" s="21">
        <f t="shared" si="1"/>
        <v>88.785</v>
      </c>
      <c r="S18" s="71">
        <v>13</v>
      </c>
      <c r="T18" s="21">
        <f t="shared" si="2"/>
        <v>396.55499999999995</v>
      </c>
      <c r="U18" s="71">
        <v>14</v>
      </c>
      <c r="V18" s="23"/>
      <c r="W18" s="23"/>
      <c r="X18" s="23"/>
      <c r="Y18" s="25"/>
      <c r="Z18" s="18"/>
      <c r="AA18" s="18"/>
      <c r="AB18" s="42"/>
      <c r="AC18" s="46"/>
      <c r="AD18" s="18"/>
      <c r="AE18" s="21"/>
      <c r="AF18" s="46"/>
      <c r="AG18" s="21"/>
      <c r="AH18" s="46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</row>
    <row r="19" spans="1:146" s="8" customFormat="1" ht="13.5" customHeight="1">
      <c r="A19" s="52" t="s">
        <v>90</v>
      </c>
      <c r="B19" s="52" t="s">
        <v>91</v>
      </c>
      <c r="C19" s="52" t="s">
        <v>80</v>
      </c>
      <c r="D19" s="52" t="s">
        <v>38</v>
      </c>
      <c r="E19" s="53">
        <v>1</v>
      </c>
      <c r="F19" s="53"/>
      <c r="G19" s="17">
        <v>70</v>
      </c>
      <c r="H19" s="71">
        <v>15</v>
      </c>
      <c r="I19" s="18">
        <v>59.45</v>
      </c>
      <c r="J19" s="19">
        <v>57.01</v>
      </c>
      <c r="K19" s="18">
        <f t="shared" si="0"/>
        <v>116.46000000000001</v>
      </c>
      <c r="L19" s="46">
        <v>4</v>
      </c>
      <c r="M19" s="8">
        <v>94</v>
      </c>
      <c r="N19" s="71">
        <v>7</v>
      </c>
      <c r="O19" s="20">
        <v>70</v>
      </c>
      <c r="P19" s="71">
        <v>13</v>
      </c>
      <c r="Q19" s="18">
        <v>24.91</v>
      </c>
      <c r="R19" s="21">
        <f t="shared" si="1"/>
        <v>37.365</v>
      </c>
      <c r="S19" s="71">
        <v>17</v>
      </c>
      <c r="T19" s="21">
        <f t="shared" si="2"/>
        <v>387.82500000000005</v>
      </c>
      <c r="U19" s="71">
        <v>15</v>
      </c>
      <c r="V19" s="23" t="str">
        <f>A19</f>
        <v>Wänlund</v>
      </c>
      <c r="W19" s="23" t="str">
        <f>B19</f>
        <v>Hakan</v>
      </c>
      <c r="X19" s="23" t="str">
        <f>C19</f>
        <v>Schweden</v>
      </c>
      <c r="Y19" s="25" t="s">
        <v>38</v>
      </c>
      <c r="Z19" s="18">
        <v>76.11</v>
      </c>
      <c r="AA19" s="18">
        <v>71.22</v>
      </c>
      <c r="AB19" s="42">
        <f>Z19+AA19</f>
        <v>147.32999999999998</v>
      </c>
      <c r="AC19" s="46">
        <v>2</v>
      </c>
      <c r="AD19" s="18">
        <v>92.93</v>
      </c>
      <c r="AE19" s="21">
        <f>AD19*1.5</f>
        <v>139.395</v>
      </c>
      <c r="AF19" s="46">
        <v>9</v>
      </c>
      <c r="AG19" s="21">
        <f>SUM(T19,AB19,AE19)</f>
        <v>674.55</v>
      </c>
      <c r="AH19" s="46">
        <v>12</v>
      </c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</row>
    <row r="20" spans="1:146" s="8" customFormat="1" ht="13.5" customHeight="1">
      <c r="A20" s="52" t="s">
        <v>76</v>
      </c>
      <c r="B20" s="52" t="s">
        <v>77</v>
      </c>
      <c r="C20" s="52" t="s">
        <v>63</v>
      </c>
      <c r="D20" s="52" t="s">
        <v>38</v>
      </c>
      <c r="E20" s="53"/>
      <c r="F20" s="53"/>
      <c r="G20" s="17">
        <v>60</v>
      </c>
      <c r="H20" s="71">
        <v>17</v>
      </c>
      <c r="I20" s="18">
        <v>46.5</v>
      </c>
      <c r="J20" s="19">
        <v>46.42</v>
      </c>
      <c r="K20" s="18">
        <f t="shared" si="0"/>
        <v>92.92</v>
      </c>
      <c r="L20" s="46">
        <v>15</v>
      </c>
      <c r="M20" s="8">
        <v>76</v>
      </c>
      <c r="N20" s="71">
        <v>16</v>
      </c>
      <c r="O20" s="20">
        <v>65</v>
      </c>
      <c r="P20" s="71">
        <v>15</v>
      </c>
      <c r="Q20" s="18">
        <v>54.91</v>
      </c>
      <c r="R20" s="21">
        <f t="shared" si="1"/>
        <v>82.365</v>
      </c>
      <c r="S20" s="71">
        <v>16</v>
      </c>
      <c r="T20" s="21">
        <f t="shared" si="2"/>
        <v>376.285</v>
      </c>
      <c r="U20" s="71">
        <v>16</v>
      </c>
      <c r="V20" s="23"/>
      <c r="W20" s="23"/>
      <c r="X20" s="23"/>
      <c r="Y20" s="25"/>
      <c r="Z20" s="18"/>
      <c r="AA20" s="18"/>
      <c r="AB20" s="42"/>
      <c r="AC20" s="46"/>
      <c r="AD20" s="18"/>
      <c r="AE20" s="21"/>
      <c r="AF20" s="46"/>
      <c r="AG20" s="21"/>
      <c r="AH20" s="46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</row>
    <row r="21" spans="1:146" s="8" customFormat="1" ht="13.5" customHeight="1">
      <c r="A21" s="52" t="s">
        <v>88</v>
      </c>
      <c r="B21" s="52" t="s">
        <v>89</v>
      </c>
      <c r="C21" s="52" t="s">
        <v>80</v>
      </c>
      <c r="D21" s="52" t="s">
        <v>38</v>
      </c>
      <c r="E21" s="53">
        <v>1</v>
      </c>
      <c r="F21" s="53"/>
      <c r="G21" s="17">
        <v>60</v>
      </c>
      <c r="H21" s="71">
        <v>16</v>
      </c>
      <c r="I21" s="18">
        <v>62.24</v>
      </c>
      <c r="J21" s="19">
        <v>50.7</v>
      </c>
      <c r="K21" s="18">
        <f t="shared" si="0"/>
        <v>112.94</v>
      </c>
      <c r="L21" s="46">
        <v>2</v>
      </c>
      <c r="M21" s="8">
        <v>96</v>
      </c>
      <c r="N21" s="71">
        <v>5</v>
      </c>
      <c r="O21" s="20">
        <v>70</v>
      </c>
      <c r="P21" s="71">
        <v>14</v>
      </c>
      <c r="Q21" s="18">
        <v>0</v>
      </c>
      <c r="R21" s="21">
        <f t="shared" si="1"/>
        <v>0</v>
      </c>
      <c r="S21" s="71">
        <v>18</v>
      </c>
      <c r="T21" s="21">
        <f t="shared" si="2"/>
        <v>338.94</v>
      </c>
      <c r="U21" s="71">
        <v>17</v>
      </c>
      <c r="V21" s="23" t="str">
        <f>A21</f>
        <v>Lindquist</v>
      </c>
      <c r="W21" s="23" t="str">
        <f>B21</f>
        <v>Mathias</v>
      </c>
      <c r="X21" s="23" t="str">
        <f>C21</f>
        <v>Schweden</v>
      </c>
      <c r="Y21" s="25" t="s">
        <v>38</v>
      </c>
      <c r="Z21" s="18">
        <v>64.04</v>
      </c>
      <c r="AA21" s="18">
        <v>57.54</v>
      </c>
      <c r="AB21" s="42">
        <f>Z21+AA21</f>
        <v>121.58000000000001</v>
      </c>
      <c r="AC21" s="46">
        <v>10</v>
      </c>
      <c r="AD21" s="18">
        <v>0</v>
      </c>
      <c r="AE21" s="21">
        <f>AD21*1.5</f>
        <v>0</v>
      </c>
      <c r="AF21" s="46"/>
      <c r="AG21" s="21">
        <f>SUM(T21,AB21,AE21)</f>
        <v>460.52</v>
      </c>
      <c r="AH21" s="46">
        <v>14</v>
      </c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</row>
    <row r="22" spans="1:146" s="8" customFormat="1" ht="13.5" customHeight="1">
      <c r="A22" s="52" t="s">
        <v>70</v>
      </c>
      <c r="B22" s="52" t="s">
        <v>71</v>
      </c>
      <c r="C22" s="52" t="s">
        <v>63</v>
      </c>
      <c r="D22" s="52" t="s">
        <v>38</v>
      </c>
      <c r="E22" s="53"/>
      <c r="F22" s="53"/>
      <c r="G22" s="17">
        <v>45</v>
      </c>
      <c r="H22" s="71">
        <v>18</v>
      </c>
      <c r="I22" s="18">
        <v>0</v>
      </c>
      <c r="J22" s="19">
        <v>0</v>
      </c>
      <c r="K22" s="18">
        <f t="shared" si="0"/>
        <v>0</v>
      </c>
      <c r="L22" s="46">
        <v>18</v>
      </c>
      <c r="M22" s="8">
        <v>58</v>
      </c>
      <c r="N22" s="71">
        <v>18</v>
      </c>
      <c r="O22" s="20">
        <v>35</v>
      </c>
      <c r="P22" s="71">
        <v>18</v>
      </c>
      <c r="Q22" s="18">
        <v>56.34</v>
      </c>
      <c r="R22" s="21">
        <f t="shared" si="1"/>
        <v>84.51</v>
      </c>
      <c r="S22" s="71">
        <v>14</v>
      </c>
      <c r="T22" s="21">
        <f t="shared" si="2"/>
        <v>222.51</v>
      </c>
      <c r="U22" s="71">
        <v>18</v>
      </c>
      <c r="V22" s="23"/>
      <c r="W22" s="23"/>
      <c r="X22" s="23"/>
      <c r="Y22" s="25"/>
      <c r="Z22" s="18"/>
      <c r="AA22" s="18"/>
      <c r="AB22" s="42"/>
      <c r="AC22" s="46"/>
      <c r="AD22" s="18"/>
      <c r="AE22" s="21"/>
      <c r="AF22" s="46"/>
      <c r="AG22" s="21"/>
      <c r="AH22" s="46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</row>
    <row r="23" spans="1:146" s="8" customFormat="1" ht="13.5" customHeight="1">
      <c r="A23" s="52"/>
      <c r="B23" s="51"/>
      <c r="C23" s="52"/>
      <c r="D23" s="52"/>
      <c r="F23" s="53"/>
      <c r="G23" s="17"/>
      <c r="H23" s="71"/>
      <c r="I23" s="18"/>
      <c r="J23" s="19"/>
      <c r="K23" s="18"/>
      <c r="L23" s="46"/>
      <c r="M23" s="20"/>
      <c r="N23" s="71"/>
      <c r="O23" s="20"/>
      <c r="P23" s="71"/>
      <c r="Q23" s="18"/>
      <c r="R23" s="21"/>
      <c r="S23" s="44"/>
      <c r="T23" s="21"/>
      <c r="U23" s="44"/>
      <c r="V23" s="23"/>
      <c r="W23" s="23"/>
      <c r="X23" s="23"/>
      <c r="Y23" s="25"/>
      <c r="Z23" s="18"/>
      <c r="AA23" s="18"/>
      <c r="AB23" s="42"/>
      <c r="AC23" s="46"/>
      <c r="AD23" s="18"/>
      <c r="AE23" s="21"/>
      <c r="AF23" s="44"/>
      <c r="AG23" s="21"/>
      <c r="AH23" s="44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</row>
    <row r="24" spans="1:34" s="12" customFormat="1" ht="13.5" customHeight="1">
      <c r="A24" s="52"/>
      <c r="B24" s="51"/>
      <c r="C24" s="52"/>
      <c r="D24" s="52"/>
      <c r="E24" s="53"/>
      <c r="F24" s="53"/>
      <c r="G24" s="18"/>
      <c r="H24" s="18"/>
      <c r="I24" s="18"/>
      <c r="J24" s="18"/>
      <c r="K24" s="18"/>
      <c r="L24" s="44"/>
      <c r="M24" s="20"/>
      <c r="N24" s="20"/>
      <c r="O24" s="20"/>
      <c r="P24" s="36"/>
      <c r="Q24" s="18"/>
      <c r="R24" s="21"/>
      <c r="S24" s="48"/>
      <c r="T24" s="21"/>
      <c r="U24" s="44"/>
      <c r="V24" s="23"/>
      <c r="W24" s="23"/>
      <c r="X24" s="23"/>
      <c r="Y24" s="25"/>
      <c r="Z24" s="18"/>
      <c r="AA24" s="18"/>
      <c r="AB24" s="42"/>
      <c r="AC24" s="44"/>
      <c r="AD24" s="18"/>
      <c r="AE24" s="21"/>
      <c r="AF24" s="44"/>
      <c r="AG24" s="21"/>
      <c r="AH24" s="46"/>
    </row>
    <row r="25" spans="1:34" s="12" customFormat="1" ht="13.5" customHeight="1">
      <c r="A25" s="52"/>
      <c r="B25" s="51"/>
      <c r="C25" s="52"/>
      <c r="D25" s="52"/>
      <c r="E25" s="53"/>
      <c r="F25" s="53"/>
      <c r="G25" s="17"/>
      <c r="H25" s="71"/>
      <c r="I25" s="18"/>
      <c r="J25" s="19"/>
      <c r="K25" s="18"/>
      <c r="L25" s="44"/>
      <c r="M25" s="20"/>
      <c r="N25" s="36"/>
      <c r="O25" s="20"/>
      <c r="P25" s="36"/>
      <c r="Q25" s="18"/>
      <c r="R25" s="21"/>
      <c r="S25" s="48"/>
      <c r="T25" s="21"/>
      <c r="U25" s="44"/>
      <c r="V25" s="23"/>
      <c r="W25" s="23"/>
      <c r="X25" s="23"/>
      <c r="Y25" s="25"/>
      <c r="Z25" s="18"/>
      <c r="AA25" s="18"/>
      <c r="AB25" s="42"/>
      <c r="AC25" s="44"/>
      <c r="AD25" s="18"/>
      <c r="AE25" s="21"/>
      <c r="AF25" s="44"/>
      <c r="AG25" s="21"/>
      <c r="AH25" s="44"/>
    </row>
    <row r="26" spans="1:146" s="8" customFormat="1" ht="13.5" customHeight="1">
      <c r="A26" s="52"/>
      <c r="B26" s="51"/>
      <c r="C26" s="52"/>
      <c r="D26" s="52"/>
      <c r="E26" s="53"/>
      <c r="F26" s="53"/>
      <c r="G26" s="17"/>
      <c r="H26" s="71"/>
      <c r="I26" s="18"/>
      <c r="J26" s="19"/>
      <c r="K26" s="18"/>
      <c r="L26" s="16"/>
      <c r="N26" s="16"/>
      <c r="O26" s="20"/>
      <c r="P26" s="17"/>
      <c r="Q26" s="18"/>
      <c r="R26" s="21"/>
      <c r="S26" s="16"/>
      <c r="T26" s="21"/>
      <c r="U26" s="16"/>
      <c r="V26" s="23"/>
      <c r="W26" s="23"/>
      <c r="X26" s="23"/>
      <c r="Y26" s="25"/>
      <c r="Z26" s="18"/>
      <c r="AA26" s="18"/>
      <c r="AB26" s="42"/>
      <c r="AC26" s="16"/>
      <c r="AD26" s="18"/>
      <c r="AE26" s="21"/>
      <c r="AF26" s="16"/>
      <c r="AG26" s="21"/>
      <c r="AH26" s="16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</row>
    <row r="27" spans="1:146" s="8" customFormat="1" ht="13.5" customHeight="1">
      <c r="A27" s="59"/>
      <c r="B27" s="51"/>
      <c r="C27" s="52"/>
      <c r="D27" s="52"/>
      <c r="E27" s="53"/>
      <c r="F27" s="53"/>
      <c r="G27" s="17"/>
      <c r="H27" s="71"/>
      <c r="I27" s="18"/>
      <c r="J27" s="19"/>
      <c r="K27" s="18"/>
      <c r="L27" s="16"/>
      <c r="M27" s="20"/>
      <c r="N27" s="17"/>
      <c r="O27" s="20"/>
      <c r="P27" s="17"/>
      <c r="Q27" s="18"/>
      <c r="R27" s="21"/>
      <c r="S27" s="16"/>
      <c r="T27" s="21"/>
      <c r="U27" s="16"/>
      <c r="V27" s="23"/>
      <c r="W27" s="23"/>
      <c r="X27" s="23"/>
      <c r="Y27" s="25"/>
      <c r="Z27" s="18"/>
      <c r="AA27" s="18"/>
      <c r="AB27" s="42"/>
      <c r="AC27" s="16"/>
      <c r="AD27" s="18"/>
      <c r="AE27" s="21"/>
      <c r="AF27" s="16"/>
      <c r="AG27" s="21"/>
      <c r="AH27" s="16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</row>
    <row r="28" spans="1:146" s="8" customFormat="1" ht="13.5" customHeight="1">
      <c r="A28" s="64"/>
      <c r="B28" s="64"/>
      <c r="C28" s="64"/>
      <c r="D28" s="64"/>
      <c r="E28" s="45"/>
      <c r="F28" s="45"/>
      <c r="G28" s="17"/>
      <c r="H28" s="71"/>
      <c r="I28" s="18"/>
      <c r="J28" s="19"/>
      <c r="K28" s="18"/>
      <c r="L28" s="46"/>
      <c r="M28" s="20"/>
      <c r="N28" s="36"/>
      <c r="O28" s="20"/>
      <c r="P28" s="36"/>
      <c r="Q28" s="18"/>
      <c r="R28" s="21"/>
      <c r="S28" s="44"/>
      <c r="T28" s="21"/>
      <c r="U28" s="44"/>
      <c r="V28" s="23"/>
      <c r="W28" s="23"/>
      <c r="X28" s="23"/>
      <c r="Y28" s="25"/>
      <c r="Z28" s="18"/>
      <c r="AA28" s="18"/>
      <c r="AB28" s="42"/>
      <c r="AC28" s="44"/>
      <c r="AD28" s="18"/>
      <c r="AE28" s="21"/>
      <c r="AF28" s="44"/>
      <c r="AG28" s="21"/>
      <c r="AH28" s="47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</row>
    <row r="29" spans="1:146" s="8" customFormat="1" ht="13.5" customHeight="1">
      <c r="A29" s="64"/>
      <c r="B29" s="64"/>
      <c r="C29" s="64"/>
      <c r="D29" s="64"/>
      <c r="E29" s="45"/>
      <c r="F29" s="45"/>
      <c r="G29" s="17"/>
      <c r="H29" s="71"/>
      <c r="I29" s="18"/>
      <c r="J29" s="19"/>
      <c r="K29" s="18"/>
      <c r="L29" s="46"/>
      <c r="M29" s="20"/>
      <c r="N29" s="36"/>
      <c r="O29" s="20"/>
      <c r="P29" s="36"/>
      <c r="Q29" s="18"/>
      <c r="R29" s="21"/>
      <c r="S29" s="44"/>
      <c r="T29" s="21"/>
      <c r="U29" s="44"/>
      <c r="V29" s="23"/>
      <c r="W29" s="23"/>
      <c r="X29" s="23"/>
      <c r="Y29" s="25"/>
      <c r="Z29" s="18"/>
      <c r="AA29" s="18"/>
      <c r="AB29" s="42"/>
      <c r="AC29" s="44"/>
      <c r="AD29" s="18"/>
      <c r="AE29" s="21"/>
      <c r="AF29" s="44"/>
      <c r="AG29" s="21"/>
      <c r="AH29" s="47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</row>
    <row r="31" spans="9:11" ht="15.75">
      <c r="I31" s="10"/>
      <c r="J31" s="15"/>
      <c r="K31" s="10"/>
    </row>
    <row r="32" spans="9:20" ht="15.75">
      <c r="I32" s="10"/>
      <c r="J32" s="15"/>
      <c r="K32" s="10"/>
      <c r="L32" s="3"/>
      <c r="M32" s="3"/>
      <c r="N32" s="3"/>
      <c r="O32" s="3"/>
      <c r="P32" s="3"/>
      <c r="R32" s="3"/>
      <c r="S32" s="3"/>
      <c r="T32" s="3"/>
    </row>
    <row r="33" spans="9:20" ht="15.75">
      <c r="I33" s="10"/>
      <c r="J33" s="15"/>
      <c r="K33" s="10"/>
      <c r="L33" s="3"/>
      <c r="M33" s="3"/>
      <c r="N33" s="3"/>
      <c r="O33" s="3"/>
      <c r="P33" s="3"/>
      <c r="R33" s="3"/>
      <c r="S33" s="3"/>
      <c r="T33" s="3"/>
    </row>
    <row r="34" spans="7:15" ht="15.75">
      <c r="G34" s="14"/>
      <c r="I34" s="10"/>
      <c r="J34" s="15"/>
      <c r="K34" s="10"/>
      <c r="O34" s="9"/>
    </row>
    <row r="35" spans="7:15" ht="15.75">
      <c r="G35" s="14"/>
      <c r="I35" s="10"/>
      <c r="J35" s="15"/>
      <c r="K35" s="10"/>
      <c r="O35" s="9"/>
    </row>
    <row r="36" spans="7:15" ht="15.75">
      <c r="G36" s="14"/>
      <c r="I36" s="10"/>
      <c r="J36" s="15"/>
      <c r="K36" s="10"/>
      <c r="O36" s="9"/>
    </row>
  </sheetData>
  <mergeCells count="11">
    <mergeCell ref="Z3:AC3"/>
    <mergeCell ref="AD3:AF3"/>
    <mergeCell ref="T3:U3"/>
    <mergeCell ref="AG3:AH3"/>
    <mergeCell ref="A1:T1"/>
    <mergeCell ref="V1:AN1"/>
    <mergeCell ref="Q3:S3"/>
    <mergeCell ref="G3:H3"/>
    <mergeCell ref="I3:L3"/>
    <mergeCell ref="M3:N3"/>
    <mergeCell ref="O3:P3"/>
  </mergeCells>
  <printOptions/>
  <pageMargins left="0.1968503937007874" right="0.1968503937007874" top="0.5905511811023623" bottom="0.3937007874015748" header="0.5118110236220472" footer="0.5118110236220472"/>
  <pageSetup fitToHeight="0" fitToWidth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P38"/>
  <sheetViews>
    <sheetView workbookViewId="0" topLeftCell="V1">
      <selection activeCell="K26" sqref="K26"/>
    </sheetView>
  </sheetViews>
  <sheetFormatPr defaultColWidth="11.421875" defaultRowHeight="12.75"/>
  <cols>
    <col min="1" max="1" width="13.57421875" style="24" customWidth="1"/>
    <col min="2" max="2" width="11.7109375" style="24" customWidth="1"/>
    <col min="3" max="3" width="13.00390625" style="24" customWidth="1"/>
    <col min="4" max="4" width="4.8515625" style="24" customWidth="1"/>
    <col min="5" max="6" width="4.00390625" style="6" customWidth="1"/>
    <col min="7" max="7" width="6.140625" style="1" customWidth="1"/>
    <col min="8" max="8" width="4.140625" style="75" customWidth="1"/>
    <col min="9" max="9" width="8.140625" style="3" customWidth="1"/>
    <col min="10" max="10" width="8.421875" style="2" customWidth="1"/>
    <col min="11" max="11" width="7.8515625" style="3" customWidth="1"/>
    <col min="12" max="12" width="4.421875" style="6" customWidth="1"/>
    <col min="13" max="13" width="5.421875" style="7" customWidth="1"/>
    <col min="14" max="14" width="3.421875" style="1" customWidth="1"/>
    <col min="15" max="15" width="6.7109375" style="7" customWidth="1"/>
    <col min="16" max="16" width="4.140625" style="1" customWidth="1"/>
    <col min="17" max="17" width="6.7109375" style="3" customWidth="1"/>
    <col min="18" max="18" width="9.421875" style="4" customWidth="1"/>
    <col min="19" max="19" width="3.57421875" style="6" customWidth="1"/>
    <col min="20" max="20" width="9.57421875" style="96" customWidth="1"/>
    <col min="21" max="21" width="3.8515625" style="50" customWidth="1"/>
    <col min="22" max="22" width="10.7109375" style="24" customWidth="1"/>
    <col min="23" max="23" width="8.57421875" style="24" customWidth="1"/>
    <col min="24" max="24" width="15.8515625" style="39" customWidth="1"/>
    <col min="25" max="25" width="4.28125" style="29" customWidth="1"/>
    <col min="26" max="26" width="7.00390625" style="2" customWidth="1"/>
    <col min="27" max="27" width="7.140625" style="2" customWidth="1"/>
    <col min="28" max="28" width="7.28125" style="100" customWidth="1"/>
    <col min="29" max="29" width="4.28125" style="50" customWidth="1"/>
    <col min="30" max="30" width="7.140625" style="2" customWidth="1"/>
    <col min="31" max="31" width="8.28125" style="96" customWidth="1"/>
    <col min="32" max="32" width="4.00390625" style="50" customWidth="1"/>
    <col min="33" max="33" width="8.7109375" style="96" customWidth="1"/>
    <col min="34" max="34" width="3.421875" style="6" customWidth="1"/>
    <col min="35" max="16384" width="10.00390625" style="5" customWidth="1"/>
  </cols>
  <sheetData>
    <row r="1" spans="1:40" s="57" customFormat="1" ht="15.75" customHeight="1">
      <c r="A1" s="155" t="s">
        <v>21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80"/>
      <c r="V1" s="148" t="str">
        <f>A1</f>
        <v>Ergebnisliste Mehrländerkampf Deutschland - Norwegen - Schweden am 26. Mai 2007, Stadion SC Borussia Friedrichsfelde</v>
      </c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</row>
    <row r="2" spans="1:34" s="12" customFormat="1" ht="15">
      <c r="A2" s="81"/>
      <c r="B2" s="81"/>
      <c r="C2" s="81"/>
      <c r="D2" s="81"/>
      <c r="E2" s="82"/>
      <c r="F2" s="82"/>
      <c r="G2" s="83"/>
      <c r="H2" s="84"/>
      <c r="I2" s="85"/>
      <c r="J2" s="86"/>
      <c r="K2" s="85"/>
      <c r="L2" s="82"/>
      <c r="M2" s="87"/>
      <c r="N2" s="83"/>
      <c r="O2" s="87"/>
      <c r="P2" s="83"/>
      <c r="Q2" s="85"/>
      <c r="R2" s="88"/>
      <c r="S2" s="82"/>
      <c r="T2" s="93"/>
      <c r="U2" s="82"/>
      <c r="V2" s="22"/>
      <c r="W2" s="22"/>
      <c r="X2" s="37"/>
      <c r="Y2" s="28"/>
      <c r="Z2" s="15"/>
      <c r="AA2" s="15"/>
      <c r="AB2" s="97"/>
      <c r="AC2" s="49"/>
      <c r="AD2" s="15"/>
      <c r="AE2" s="101"/>
      <c r="AF2" s="49"/>
      <c r="AG2" s="101"/>
      <c r="AH2" s="13"/>
    </row>
    <row r="3" spans="1:146" s="23" customFormat="1" ht="13.5" customHeight="1">
      <c r="A3" s="89" t="s">
        <v>0</v>
      </c>
      <c r="B3" s="89" t="s">
        <v>1</v>
      </c>
      <c r="C3" s="89" t="s">
        <v>19</v>
      </c>
      <c r="D3" s="89" t="s">
        <v>2</v>
      </c>
      <c r="E3" s="90" t="s">
        <v>20</v>
      </c>
      <c r="F3" s="91" t="s">
        <v>20</v>
      </c>
      <c r="G3" s="159" t="s">
        <v>3</v>
      </c>
      <c r="H3" s="160"/>
      <c r="I3" s="156" t="s">
        <v>4</v>
      </c>
      <c r="J3" s="161"/>
      <c r="K3" s="161"/>
      <c r="L3" s="160"/>
      <c r="M3" s="159" t="s">
        <v>11</v>
      </c>
      <c r="N3" s="160"/>
      <c r="O3" s="159" t="s">
        <v>17</v>
      </c>
      <c r="P3" s="162"/>
      <c r="Q3" s="156" t="s">
        <v>16</v>
      </c>
      <c r="R3" s="157"/>
      <c r="S3" s="158"/>
      <c r="T3" s="153" t="s">
        <v>5</v>
      </c>
      <c r="U3" s="154"/>
      <c r="V3" s="23" t="s">
        <v>0</v>
      </c>
      <c r="W3" s="23" t="s">
        <v>1</v>
      </c>
      <c r="X3" s="23" t="s">
        <v>19</v>
      </c>
      <c r="Y3" s="30" t="s">
        <v>2</v>
      </c>
      <c r="Z3" s="141" t="s">
        <v>18</v>
      </c>
      <c r="AA3" s="142"/>
      <c r="AB3" s="142"/>
      <c r="AC3" s="143"/>
      <c r="AD3" s="141" t="s">
        <v>6</v>
      </c>
      <c r="AE3" s="142"/>
      <c r="AF3" s="143"/>
      <c r="AG3" s="146" t="s">
        <v>7</v>
      </c>
      <c r="AH3" s="147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</row>
    <row r="4" spans="1:146" s="113" customFormat="1" ht="13.5" customHeight="1">
      <c r="A4" s="104"/>
      <c r="B4" s="104"/>
      <c r="C4" s="104"/>
      <c r="D4" s="104"/>
      <c r="E4" s="105"/>
      <c r="F4" s="105"/>
      <c r="G4" s="106"/>
      <c r="H4" s="107" t="s">
        <v>15</v>
      </c>
      <c r="I4" s="108" t="s">
        <v>8</v>
      </c>
      <c r="J4" s="109" t="s">
        <v>9</v>
      </c>
      <c r="K4" s="108" t="s">
        <v>10</v>
      </c>
      <c r="L4" s="106" t="s">
        <v>15</v>
      </c>
      <c r="M4" s="110" t="s">
        <v>14</v>
      </c>
      <c r="N4" s="106" t="s">
        <v>15</v>
      </c>
      <c r="O4" s="110" t="s">
        <v>14</v>
      </c>
      <c r="P4" s="106" t="s">
        <v>15</v>
      </c>
      <c r="Q4" s="108" t="s">
        <v>12</v>
      </c>
      <c r="R4" s="111" t="s">
        <v>13</v>
      </c>
      <c r="S4" s="105" t="s">
        <v>15</v>
      </c>
      <c r="T4" s="112"/>
      <c r="U4" s="105" t="s">
        <v>15</v>
      </c>
      <c r="X4" s="114"/>
      <c r="Y4" s="115"/>
      <c r="Z4" s="116" t="s">
        <v>8</v>
      </c>
      <c r="AA4" s="116" t="s">
        <v>9</v>
      </c>
      <c r="AB4" s="117" t="s">
        <v>10</v>
      </c>
      <c r="AC4" s="118" t="s">
        <v>15</v>
      </c>
      <c r="AD4" s="116" t="s">
        <v>12</v>
      </c>
      <c r="AE4" s="119" t="s">
        <v>13</v>
      </c>
      <c r="AF4" s="118" t="s">
        <v>15</v>
      </c>
      <c r="AG4" s="119"/>
      <c r="AH4" s="118" t="s">
        <v>15</v>
      </c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</row>
    <row r="5" spans="1:34" s="22" customFormat="1" ht="13.5" customHeight="1">
      <c r="A5" s="92" t="s">
        <v>44</v>
      </c>
      <c r="B5" s="136" t="s">
        <v>45</v>
      </c>
      <c r="C5" s="136" t="s">
        <v>28</v>
      </c>
      <c r="D5" s="136" t="s">
        <v>38</v>
      </c>
      <c r="E5" s="136">
        <v>3</v>
      </c>
      <c r="F5" s="136"/>
      <c r="G5" s="136">
        <v>95</v>
      </c>
      <c r="H5" s="136">
        <v>7</v>
      </c>
      <c r="I5" s="136">
        <v>58.55</v>
      </c>
      <c r="J5" s="136">
        <v>56.67</v>
      </c>
      <c r="K5" s="136">
        <f aca="true" t="shared" si="0" ref="K5:K24">SUM(I5,J5)</f>
        <v>115.22</v>
      </c>
      <c r="L5" s="136">
        <v>6</v>
      </c>
      <c r="M5" s="136">
        <v>98</v>
      </c>
      <c r="N5" s="136">
        <v>2</v>
      </c>
      <c r="O5" s="136">
        <v>90</v>
      </c>
      <c r="P5" s="136">
        <v>5</v>
      </c>
      <c r="Q5" s="136">
        <v>70.18</v>
      </c>
      <c r="R5" s="136">
        <f aca="true" t="shared" si="1" ref="R5:R24">Q5*1.5</f>
        <v>105.27000000000001</v>
      </c>
      <c r="S5" s="136">
        <v>3</v>
      </c>
      <c r="T5" s="137">
        <f aca="true" t="shared" si="2" ref="T5:T24">SUM(G5,K5,M5,O5,R5)</f>
        <v>503.49</v>
      </c>
      <c r="U5" s="136">
        <v>2</v>
      </c>
      <c r="V5" s="92" t="str">
        <f aca="true" t="shared" si="3" ref="V5:V18">A5</f>
        <v>Stein</v>
      </c>
      <c r="W5" s="92" t="str">
        <f aca="true" t="shared" si="4" ref="W5:W18">B5</f>
        <v>Ralf</v>
      </c>
      <c r="X5" s="92" t="str">
        <f aca="true" t="shared" si="5" ref="X5:X18">C5</f>
        <v>Deutschland</v>
      </c>
      <c r="Y5" s="92" t="s">
        <v>38</v>
      </c>
      <c r="Z5" s="98">
        <v>75.7</v>
      </c>
      <c r="AA5" s="98">
        <v>74.97</v>
      </c>
      <c r="AB5" s="98">
        <f aca="true" t="shared" si="6" ref="AB5:AB18">Z5+AA5</f>
        <v>150.67000000000002</v>
      </c>
      <c r="AC5" s="102">
        <v>3</v>
      </c>
      <c r="AD5" s="98">
        <v>101.78</v>
      </c>
      <c r="AE5" s="94">
        <f aca="true" t="shared" si="7" ref="AE5:AE18">AD5*1.5</f>
        <v>152.67000000000002</v>
      </c>
      <c r="AF5" s="102">
        <v>4</v>
      </c>
      <c r="AG5" s="94">
        <f aca="true" t="shared" si="8" ref="AG5:AG18">SUM(T5,AB5,AE5)</f>
        <v>806.8300000000002</v>
      </c>
      <c r="AH5" s="102">
        <v>1</v>
      </c>
    </row>
    <row r="6" spans="1:34" s="22" customFormat="1" ht="13.5" customHeight="1">
      <c r="A6" s="92" t="s">
        <v>36</v>
      </c>
      <c r="B6" s="136" t="s">
        <v>37</v>
      </c>
      <c r="C6" s="136" t="s">
        <v>28</v>
      </c>
      <c r="D6" s="136" t="s">
        <v>38</v>
      </c>
      <c r="E6" s="136">
        <v>3</v>
      </c>
      <c r="F6" s="136"/>
      <c r="G6" s="136">
        <v>100</v>
      </c>
      <c r="H6" s="136">
        <v>2</v>
      </c>
      <c r="I6" s="136">
        <v>59.42</v>
      </c>
      <c r="J6" s="136">
        <v>55.32</v>
      </c>
      <c r="K6" s="136">
        <f t="shared" si="0"/>
        <v>114.74000000000001</v>
      </c>
      <c r="L6" s="136">
        <v>5</v>
      </c>
      <c r="M6" s="136">
        <v>96</v>
      </c>
      <c r="N6" s="136">
        <v>6</v>
      </c>
      <c r="O6" s="136">
        <v>95</v>
      </c>
      <c r="P6" s="136">
        <v>2</v>
      </c>
      <c r="Q6" s="136">
        <v>72.01</v>
      </c>
      <c r="R6" s="136">
        <f t="shared" si="1"/>
        <v>108.01500000000001</v>
      </c>
      <c r="S6" s="136">
        <v>2</v>
      </c>
      <c r="T6" s="137">
        <f t="shared" si="2"/>
        <v>513.755</v>
      </c>
      <c r="U6" s="136">
        <v>1</v>
      </c>
      <c r="V6" s="92" t="str">
        <f t="shared" si="3"/>
        <v>Maire-Hensge</v>
      </c>
      <c r="W6" s="92" t="str">
        <f t="shared" si="4"/>
        <v>Heinz</v>
      </c>
      <c r="X6" s="92" t="str">
        <f t="shared" si="5"/>
        <v>Deutschland</v>
      </c>
      <c r="Y6" s="92" t="s">
        <v>38</v>
      </c>
      <c r="Z6" s="98">
        <v>68.29</v>
      </c>
      <c r="AA6" s="98">
        <v>67.67</v>
      </c>
      <c r="AB6" s="98">
        <f t="shared" si="6"/>
        <v>135.96</v>
      </c>
      <c r="AC6" s="102">
        <v>8</v>
      </c>
      <c r="AD6" s="98">
        <v>103.52</v>
      </c>
      <c r="AE6" s="94">
        <f t="shared" si="7"/>
        <v>155.28</v>
      </c>
      <c r="AF6" s="102">
        <v>3</v>
      </c>
      <c r="AG6" s="94">
        <f t="shared" si="8"/>
        <v>804.995</v>
      </c>
      <c r="AH6" s="102">
        <v>2</v>
      </c>
    </row>
    <row r="7" spans="1:34" s="22" customFormat="1" ht="13.5" customHeight="1">
      <c r="A7" s="92" t="s">
        <v>51</v>
      </c>
      <c r="B7" s="136" t="s">
        <v>52</v>
      </c>
      <c r="C7" s="136" t="s">
        <v>28</v>
      </c>
      <c r="D7" s="136" t="s">
        <v>38</v>
      </c>
      <c r="E7" s="136"/>
      <c r="F7" s="136"/>
      <c r="G7" s="136">
        <v>100</v>
      </c>
      <c r="H7" s="136">
        <v>1</v>
      </c>
      <c r="I7" s="136">
        <v>55.87</v>
      </c>
      <c r="J7" s="136">
        <v>54.43</v>
      </c>
      <c r="K7" s="136">
        <f t="shared" si="0"/>
        <v>110.3</v>
      </c>
      <c r="L7" s="136">
        <v>8</v>
      </c>
      <c r="M7" s="136">
        <v>88</v>
      </c>
      <c r="N7" s="136">
        <v>12</v>
      </c>
      <c r="O7" s="136">
        <v>85</v>
      </c>
      <c r="P7" s="136">
        <v>7</v>
      </c>
      <c r="Q7" s="136">
        <v>68.48</v>
      </c>
      <c r="R7" s="136">
        <f>Q7*1.5</f>
        <v>102.72</v>
      </c>
      <c r="S7" s="136">
        <v>6</v>
      </c>
      <c r="T7" s="137">
        <f t="shared" si="2"/>
        <v>486.02</v>
      </c>
      <c r="U7" s="136">
        <v>6</v>
      </c>
      <c r="V7" s="92" t="str">
        <f t="shared" si="3"/>
        <v>Neumann</v>
      </c>
      <c r="W7" s="92" t="str">
        <f t="shared" si="4"/>
        <v>Jan</v>
      </c>
      <c r="X7" s="92" t="str">
        <f t="shared" si="5"/>
        <v>Deutschland</v>
      </c>
      <c r="Y7" s="92" t="s">
        <v>38</v>
      </c>
      <c r="Z7" s="98">
        <v>68.18</v>
      </c>
      <c r="AA7" s="98">
        <v>67.76</v>
      </c>
      <c r="AB7" s="98">
        <f t="shared" si="6"/>
        <v>135.94</v>
      </c>
      <c r="AC7" s="102">
        <v>9</v>
      </c>
      <c r="AD7" s="98">
        <v>113.34</v>
      </c>
      <c r="AE7" s="94">
        <f t="shared" si="7"/>
        <v>170.01</v>
      </c>
      <c r="AF7" s="102">
        <v>1</v>
      </c>
      <c r="AG7" s="94">
        <f t="shared" si="8"/>
        <v>791.97</v>
      </c>
      <c r="AH7" s="102">
        <v>3</v>
      </c>
    </row>
    <row r="8" spans="1:34" s="22" customFormat="1" ht="13.5" customHeight="1">
      <c r="A8" s="92" t="s">
        <v>86</v>
      </c>
      <c r="B8" s="136" t="s">
        <v>87</v>
      </c>
      <c r="C8" s="136" t="s">
        <v>80</v>
      </c>
      <c r="D8" s="136" t="s">
        <v>38</v>
      </c>
      <c r="E8" s="136">
        <v>1</v>
      </c>
      <c r="F8" s="136"/>
      <c r="G8" s="136">
        <v>85</v>
      </c>
      <c r="H8" s="136">
        <v>12</v>
      </c>
      <c r="I8" s="136">
        <v>57.59</v>
      </c>
      <c r="J8" s="136">
        <v>56.05</v>
      </c>
      <c r="K8" s="136">
        <f t="shared" si="0"/>
        <v>113.64</v>
      </c>
      <c r="L8" s="136">
        <v>7</v>
      </c>
      <c r="M8" s="136">
        <v>90</v>
      </c>
      <c r="N8" s="136">
        <v>10</v>
      </c>
      <c r="O8" s="136">
        <v>85</v>
      </c>
      <c r="P8" s="136">
        <v>9</v>
      </c>
      <c r="Q8" s="136">
        <v>72.34</v>
      </c>
      <c r="R8" s="136">
        <f t="shared" si="1"/>
        <v>108.51</v>
      </c>
      <c r="S8" s="136">
        <v>1</v>
      </c>
      <c r="T8" s="137">
        <f t="shared" si="2"/>
        <v>482.15</v>
      </c>
      <c r="U8" s="136">
        <v>8</v>
      </c>
      <c r="V8" s="92" t="str">
        <f t="shared" si="3"/>
        <v>Ericsson</v>
      </c>
      <c r="W8" s="92" t="str">
        <f t="shared" si="4"/>
        <v>Lars-Eric</v>
      </c>
      <c r="X8" s="92" t="str">
        <f t="shared" si="5"/>
        <v>Schweden</v>
      </c>
      <c r="Y8" s="92" t="s">
        <v>38</v>
      </c>
      <c r="Z8" s="98">
        <v>83.07</v>
      </c>
      <c r="AA8" s="98">
        <v>74.08</v>
      </c>
      <c r="AB8" s="98">
        <f t="shared" si="6"/>
        <v>157.14999999999998</v>
      </c>
      <c r="AC8" s="102">
        <v>1</v>
      </c>
      <c r="AD8" s="98">
        <v>101.68</v>
      </c>
      <c r="AE8" s="94">
        <f t="shared" si="7"/>
        <v>152.52</v>
      </c>
      <c r="AF8" s="102">
        <v>5</v>
      </c>
      <c r="AG8" s="94">
        <f t="shared" si="8"/>
        <v>791.8199999999999</v>
      </c>
      <c r="AH8" s="102">
        <v>4</v>
      </c>
    </row>
    <row r="9" spans="1:34" s="22" customFormat="1" ht="13.5" customHeight="1">
      <c r="A9" s="92" t="s">
        <v>39</v>
      </c>
      <c r="B9" s="136" t="s">
        <v>40</v>
      </c>
      <c r="C9" s="136" t="s">
        <v>28</v>
      </c>
      <c r="D9" s="136" t="s">
        <v>38</v>
      </c>
      <c r="E9" s="136">
        <v>3</v>
      </c>
      <c r="F9" s="136"/>
      <c r="G9" s="136">
        <v>90</v>
      </c>
      <c r="H9" s="136">
        <v>10</v>
      </c>
      <c r="I9" s="136">
        <v>63.34</v>
      </c>
      <c r="J9" s="136">
        <v>55.82</v>
      </c>
      <c r="K9" s="136">
        <f>SUM(I9,J9)</f>
        <v>119.16</v>
      </c>
      <c r="L9" s="136">
        <v>1</v>
      </c>
      <c r="M9" s="136">
        <v>96</v>
      </c>
      <c r="N9" s="136">
        <v>3</v>
      </c>
      <c r="O9" s="136">
        <v>85</v>
      </c>
      <c r="P9" s="136">
        <v>8</v>
      </c>
      <c r="Q9" s="136">
        <v>68.97</v>
      </c>
      <c r="R9" s="136">
        <f>Q9*1.5</f>
        <v>103.455</v>
      </c>
      <c r="S9" s="136">
        <v>5</v>
      </c>
      <c r="T9" s="137">
        <f>SUM(G9,K9,M9,O9,R9)</f>
        <v>493.61499999999995</v>
      </c>
      <c r="U9" s="136">
        <v>3</v>
      </c>
      <c r="V9" s="92" t="str">
        <f t="shared" si="3"/>
        <v>Harter</v>
      </c>
      <c r="W9" s="92" t="str">
        <f t="shared" si="4"/>
        <v>Michael</v>
      </c>
      <c r="X9" s="92" t="str">
        <f t="shared" si="5"/>
        <v>Deutschland</v>
      </c>
      <c r="Y9" s="92" t="s">
        <v>38</v>
      </c>
      <c r="Z9" s="98">
        <v>74.14</v>
      </c>
      <c r="AA9" s="98">
        <v>72.34</v>
      </c>
      <c r="AB9" s="98">
        <f>Z9+AA9</f>
        <v>146.48000000000002</v>
      </c>
      <c r="AC9" s="102">
        <v>4</v>
      </c>
      <c r="AD9" s="98">
        <v>96.33</v>
      </c>
      <c r="AE9" s="94">
        <f>AD9*1.5</f>
        <v>144.495</v>
      </c>
      <c r="AF9" s="102">
        <v>6</v>
      </c>
      <c r="AG9" s="94">
        <f>SUM(T9,AB9,AE9)</f>
        <v>784.59</v>
      </c>
      <c r="AH9" s="102">
        <v>5</v>
      </c>
    </row>
    <row r="10" spans="1:34" s="22" customFormat="1" ht="13.5" customHeight="1">
      <c r="A10" s="92" t="s">
        <v>56</v>
      </c>
      <c r="B10" s="136" t="s">
        <v>42</v>
      </c>
      <c r="C10" s="136" t="s">
        <v>55</v>
      </c>
      <c r="D10" s="136" t="s">
        <v>38</v>
      </c>
      <c r="E10" s="136">
        <v>2</v>
      </c>
      <c r="F10" s="136"/>
      <c r="G10" s="136">
        <v>95</v>
      </c>
      <c r="H10" s="136">
        <v>3</v>
      </c>
      <c r="I10" s="136">
        <v>55.8</v>
      </c>
      <c r="J10" s="136">
        <v>51.21</v>
      </c>
      <c r="K10" s="136">
        <f t="shared" si="0"/>
        <v>107.00999999999999</v>
      </c>
      <c r="L10" s="136">
        <v>9</v>
      </c>
      <c r="M10" s="136">
        <v>90</v>
      </c>
      <c r="N10" s="136">
        <v>11</v>
      </c>
      <c r="O10" s="136">
        <v>85</v>
      </c>
      <c r="P10" s="136">
        <v>10</v>
      </c>
      <c r="Q10" s="136">
        <v>69.96</v>
      </c>
      <c r="R10" s="136">
        <f t="shared" si="1"/>
        <v>104.94</v>
      </c>
      <c r="S10" s="136">
        <v>4</v>
      </c>
      <c r="T10" s="137">
        <f t="shared" si="2"/>
        <v>481.95</v>
      </c>
      <c r="U10" s="136">
        <v>9</v>
      </c>
      <c r="V10" s="92" t="str">
        <f t="shared" si="3"/>
        <v>Alsaker</v>
      </c>
      <c r="W10" s="92" t="str">
        <f t="shared" si="4"/>
        <v>Thomas</v>
      </c>
      <c r="X10" s="92" t="str">
        <f t="shared" si="5"/>
        <v>Norwegen</v>
      </c>
      <c r="Y10" s="92" t="s">
        <v>38</v>
      </c>
      <c r="Z10" s="98">
        <v>68.67</v>
      </c>
      <c r="AA10" s="98">
        <v>68.03</v>
      </c>
      <c r="AB10" s="98">
        <f t="shared" si="6"/>
        <v>136.7</v>
      </c>
      <c r="AC10" s="102">
        <v>7</v>
      </c>
      <c r="AD10" s="98">
        <v>107.18</v>
      </c>
      <c r="AE10" s="94">
        <f t="shared" si="7"/>
        <v>160.77</v>
      </c>
      <c r="AF10" s="102">
        <v>2</v>
      </c>
      <c r="AG10" s="94">
        <f t="shared" si="8"/>
        <v>779.42</v>
      </c>
      <c r="AH10" s="102">
        <v>6</v>
      </c>
    </row>
    <row r="11" spans="1:34" s="22" customFormat="1" ht="13.5" customHeight="1">
      <c r="A11" s="92" t="s">
        <v>57</v>
      </c>
      <c r="B11" s="136" t="s">
        <v>58</v>
      </c>
      <c r="C11" s="136" t="s">
        <v>55</v>
      </c>
      <c r="D11" s="136" t="s">
        <v>38</v>
      </c>
      <c r="E11" s="136">
        <v>2</v>
      </c>
      <c r="F11" s="136"/>
      <c r="G11" s="136">
        <v>95</v>
      </c>
      <c r="H11" s="136">
        <v>6</v>
      </c>
      <c r="I11" s="136">
        <v>54.25</v>
      </c>
      <c r="J11" s="136">
        <v>53.67</v>
      </c>
      <c r="K11" s="136">
        <f t="shared" si="0"/>
        <v>107.92</v>
      </c>
      <c r="L11" s="136">
        <v>12</v>
      </c>
      <c r="M11" s="136">
        <v>100</v>
      </c>
      <c r="N11" s="136">
        <v>1</v>
      </c>
      <c r="O11" s="136">
        <v>85</v>
      </c>
      <c r="P11" s="136">
        <v>6</v>
      </c>
      <c r="Q11" s="136">
        <v>65.77</v>
      </c>
      <c r="R11" s="136">
        <f t="shared" si="1"/>
        <v>98.655</v>
      </c>
      <c r="S11" s="136">
        <v>8</v>
      </c>
      <c r="T11" s="137">
        <f t="shared" si="2"/>
        <v>486.57500000000005</v>
      </c>
      <c r="U11" s="136">
        <v>5</v>
      </c>
      <c r="V11" s="92" t="str">
        <f t="shared" si="3"/>
        <v>Christensen</v>
      </c>
      <c r="W11" s="92" t="str">
        <f t="shared" si="4"/>
        <v>Olaf</v>
      </c>
      <c r="X11" s="92" t="str">
        <f t="shared" si="5"/>
        <v>Norwegen</v>
      </c>
      <c r="Y11" s="92" t="s">
        <v>38</v>
      </c>
      <c r="Z11" s="98">
        <v>71.68</v>
      </c>
      <c r="AA11" s="98">
        <v>70.03</v>
      </c>
      <c r="AB11" s="98">
        <f t="shared" si="6"/>
        <v>141.71</v>
      </c>
      <c r="AC11" s="102">
        <v>6</v>
      </c>
      <c r="AD11" s="98">
        <v>88.78</v>
      </c>
      <c r="AE11" s="94">
        <f t="shared" si="7"/>
        <v>133.17000000000002</v>
      </c>
      <c r="AF11" s="102">
        <v>11</v>
      </c>
      <c r="AG11" s="94">
        <f t="shared" si="8"/>
        <v>761.4550000000002</v>
      </c>
      <c r="AH11" s="102">
        <v>7</v>
      </c>
    </row>
    <row r="12" spans="1:34" s="22" customFormat="1" ht="13.5" customHeight="1">
      <c r="A12" s="92" t="s">
        <v>41</v>
      </c>
      <c r="B12" s="136" t="s">
        <v>42</v>
      </c>
      <c r="C12" s="136" t="s">
        <v>43</v>
      </c>
      <c r="D12" s="136" t="s">
        <v>38</v>
      </c>
      <c r="E12" s="136"/>
      <c r="F12" s="136">
        <v>22</v>
      </c>
      <c r="G12" s="136">
        <v>95</v>
      </c>
      <c r="H12" s="136">
        <v>4</v>
      </c>
      <c r="I12" s="136">
        <v>54.34</v>
      </c>
      <c r="J12" s="136">
        <v>54.3</v>
      </c>
      <c r="K12" s="136">
        <f>SUM(I12,J12)</f>
        <v>108.64</v>
      </c>
      <c r="L12" s="136">
        <v>11</v>
      </c>
      <c r="M12" s="136">
        <v>96</v>
      </c>
      <c r="N12" s="136">
        <v>4</v>
      </c>
      <c r="O12" s="136">
        <v>100</v>
      </c>
      <c r="P12" s="136">
        <v>1</v>
      </c>
      <c r="Q12" s="136">
        <v>62.36</v>
      </c>
      <c r="R12" s="136">
        <f t="shared" si="1"/>
        <v>93.53999999999999</v>
      </c>
      <c r="S12" s="136">
        <v>12</v>
      </c>
      <c r="T12" s="137">
        <f t="shared" si="2"/>
        <v>493.17999999999995</v>
      </c>
      <c r="U12" s="136">
        <v>4</v>
      </c>
      <c r="V12" s="92" t="str">
        <f t="shared" si="3"/>
        <v>Weigel</v>
      </c>
      <c r="W12" s="92" t="str">
        <f t="shared" si="4"/>
        <v>Thomas</v>
      </c>
      <c r="X12" s="92" t="str">
        <f t="shared" si="5"/>
        <v>Berlin</v>
      </c>
      <c r="Y12" s="92" t="s">
        <v>38</v>
      </c>
      <c r="Z12" s="98">
        <v>60.41</v>
      </c>
      <c r="AA12" s="98">
        <v>58.99</v>
      </c>
      <c r="AB12" s="98">
        <f t="shared" si="6"/>
        <v>119.4</v>
      </c>
      <c r="AC12" s="102">
        <v>13</v>
      </c>
      <c r="AD12" s="98">
        <v>90.04</v>
      </c>
      <c r="AE12" s="94">
        <f t="shared" si="7"/>
        <v>135.06</v>
      </c>
      <c r="AF12" s="102">
        <v>10</v>
      </c>
      <c r="AG12" s="94">
        <f t="shared" si="8"/>
        <v>747.6399999999999</v>
      </c>
      <c r="AH12" s="102">
        <v>8</v>
      </c>
    </row>
    <row r="13" spans="1:34" s="22" customFormat="1" ht="13.5" customHeight="1">
      <c r="A13" s="92" t="s">
        <v>29</v>
      </c>
      <c r="B13" s="136" t="s">
        <v>30</v>
      </c>
      <c r="C13" s="136" t="s">
        <v>24</v>
      </c>
      <c r="D13" s="136" t="s">
        <v>31</v>
      </c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7">
        <v>484.52</v>
      </c>
      <c r="U13" s="136"/>
      <c r="V13" s="92" t="str">
        <f t="shared" si="3"/>
        <v>Demin</v>
      </c>
      <c r="W13" s="92" t="str">
        <f t="shared" si="4"/>
        <v>Evgeni</v>
      </c>
      <c r="X13" s="92" t="str">
        <f t="shared" si="5"/>
        <v>Deutschland/Berlin</v>
      </c>
      <c r="Y13" s="92" t="s">
        <v>97</v>
      </c>
      <c r="Z13" s="98">
        <v>61</v>
      </c>
      <c r="AA13" s="98">
        <v>56.98</v>
      </c>
      <c r="AB13" s="98">
        <f t="shared" si="6"/>
        <v>117.97999999999999</v>
      </c>
      <c r="AC13" s="102">
        <v>12</v>
      </c>
      <c r="AD13" s="98">
        <v>94.32</v>
      </c>
      <c r="AE13" s="94">
        <f t="shared" si="7"/>
        <v>141.48</v>
      </c>
      <c r="AF13" s="102">
        <v>8</v>
      </c>
      <c r="AG13" s="94">
        <f t="shared" si="8"/>
        <v>743.98</v>
      </c>
      <c r="AH13" s="102">
        <v>9</v>
      </c>
    </row>
    <row r="14" spans="1:34" s="22" customFormat="1" ht="13.5" customHeight="1">
      <c r="A14" s="92" t="s">
        <v>61</v>
      </c>
      <c r="B14" s="136" t="s">
        <v>62</v>
      </c>
      <c r="C14" s="136" t="s">
        <v>63</v>
      </c>
      <c r="D14" s="136" t="s">
        <v>38</v>
      </c>
      <c r="E14" s="136"/>
      <c r="F14" s="136">
        <v>21</v>
      </c>
      <c r="G14" s="136">
        <v>75</v>
      </c>
      <c r="H14" s="136">
        <v>14</v>
      </c>
      <c r="I14" s="136">
        <v>50.67</v>
      </c>
      <c r="J14" s="136">
        <v>49.54</v>
      </c>
      <c r="K14" s="136">
        <f t="shared" si="0"/>
        <v>100.21000000000001</v>
      </c>
      <c r="L14" s="136">
        <v>14</v>
      </c>
      <c r="M14" s="136">
        <v>86</v>
      </c>
      <c r="N14" s="136">
        <v>13</v>
      </c>
      <c r="O14" s="136">
        <v>80</v>
      </c>
      <c r="P14" s="136">
        <v>11</v>
      </c>
      <c r="Q14" s="136">
        <v>62.67</v>
      </c>
      <c r="R14" s="136">
        <f t="shared" si="1"/>
        <v>94.005</v>
      </c>
      <c r="S14" s="136">
        <v>11</v>
      </c>
      <c r="T14" s="137">
        <f t="shared" si="2"/>
        <v>435.21500000000003</v>
      </c>
      <c r="U14" s="136">
        <v>12</v>
      </c>
      <c r="V14" s="92" t="str">
        <f t="shared" si="3"/>
        <v>Haskovec</v>
      </c>
      <c r="W14" s="92" t="str">
        <f t="shared" si="4"/>
        <v>Pavel</v>
      </c>
      <c r="X14" s="92" t="str">
        <f t="shared" si="5"/>
        <v>Prag</v>
      </c>
      <c r="Y14" s="92" t="s">
        <v>38</v>
      </c>
      <c r="Z14" s="98">
        <v>72.24</v>
      </c>
      <c r="AA14" s="98">
        <v>68.36</v>
      </c>
      <c r="AB14" s="98">
        <f t="shared" si="6"/>
        <v>140.6</v>
      </c>
      <c r="AC14" s="102">
        <v>5</v>
      </c>
      <c r="AD14" s="98">
        <v>95.5</v>
      </c>
      <c r="AE14" s="94">
        <f t="shared" si="7"/>
        <v>143.25</v>
      </c>
      <c r="AF14" s="102">
        <v>7</v>
      </c>
      <c r="AG14" s="94">
        <f t="shared" si="8"/>
        <v>719.065</v>
      </c>
      <c r="AH14" s="102">
        <v>10</v>
      </c>
    </row>
    <row r="15" spans="1:34" s="22" customFormat="1" ht="13.5" customHeight="1">
      <c r="A15" s="92" t="s">
        <v>32</v>
      </c>
      <c r="B15" s="136" t="s">
        <v>33</v>
      </c>
      <c r="C15" s="136" t="s">
        <v>24</v>
      </c>
      <c r="D15" s="136" t="s">
        <v>31</v>
      </c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7">
        <v>480.035</v>
      </c>
      <c r="U15" s="136"/>
      <c r="V15" s="92" t="str">
        <f t="shared" si="3"/>
        <v>Kuhfahl</v>
      </c>
      <c r="W15" s="92" t="str">
        <f t="shared" si="4"/>
        <v>Jean-Paul</v>
      </c>
      <c r="X15" s="92" t="str">
        <f t="shared" si="5"/>
        <v>Deutschland/Berlin</v>
      </c>
      <c r="Y15" s="92" t="s">
        <v>97</v>
      </c>
      <c r="Z15" s="98">
        <v>51.91</v>
      </c>
      <c r="AA15" s="98">
        <v>51.1</v>
      </c>
      <c r="AB15" s="98">
        <f t="shared" si="6"/>
        <v>103.00999999999999</v>
      </c>
      <c r="AC15" s="102">
        <v>14</v>
      </c>
      <c r="AD15" s="98">
        <v>72.13</v>
      </c>
      <c r="AE15" s="94">
        <f t="shared" si="7"/>
        <v>108.195</v>
      </c>
      <c r="AF15" s="102">
        <v>12</v>
      </c>
      <c r="AG15" s="94">
        <f t="shared" si="8"/>
        <v>691.24</v>
      </c>
      <c r="AH15" s="102">
        <v>11</v>
      </c>
    </row>
    <row r="16" spans="1:34" s="22" customFormat="1" ht="13.5" customHeight="1">
      <c r="A16" s="92" t="s">
        <v>90</v>
      </c>
      <c r="B16" s="136" t="s">
        <v>91</v>
      </c>
      <c r="C16" s="136" t="s">
        <v>80</v>
      </c>
      <c r="D16" s="136" t="s">
        <v>38</v>
      </c>
      <c r="E16" s="136">
        <v>1</v>
      </c>
      <c r="F16" s="136"/>
      <c r="G16" s="136">
        <v>70</v>
      </c>
      <c r="H16" s="136">
        <v>15</v>
      </c>
      <c r="I16" s="136">
        <v>59.45</v>
      </c>
      <c r="J16" s="136">
        <v>57.01</v>
      </c>
      <c r="K16" s="136">
        <f t="shared" si="0"/>
        <v>116.46000000000001</v>
      </c>
      <c r="L16" s="136">
        <v>4</v>
      </c>
      <c r="M16" s="136">
        <v>94</v>
      </c>
      <c r="N16" s="136">
        <v>7</v>
      </c>
      <c r="O16" s="136">
        <v>70</v>
      </c>
      <c r="P16" s="136">
        <v>13</v>
      </c>
      <c r="Q16" s="136">
        <v>24.91</v>
      </c>
      <c r="R16" s="136">
        <f t="shared" si="1"/>
        <v>37.365</v>
      </c>
      <c r="S16" s="136">
        <v>17</v>
      </c>
      <c r="T16" s="137">
        <f t="shared" si="2"/>
        <v>387.82500000000005</v>
      </c>
      <c r="U16" s="136">
        <v>15</v>
      </c>
      <c r="V16" s="92" t="str">
        <f t="shared" si="3"/>
        <v>Wänlund</v>
      </c>
      <c r="W16" s="92" t="str">
        <f t="shared" si="4"/>
        <v>Hakan</v>
      </c>
      <c r="X16" s="92" t="str">
        <f t="shared" si="5"/>
        <v>Schweden</v>
      </c>
      <c r="Y16" s="92" t="s">
        <v>38</v>
      </c>
      <c r="Z16" s="98">
        <v>76.11</v>
      </c>
      <c r="AA16" s="98">
        <v>71.22</v>
      </c>
      <c r="AB16" s="98">
        <f t="shared" si="6"/>
        <v>147.32999999999998</v>
      </c>
      <c r="AC16" s="102">
        <v>2</v>
      </c>
      <c r="AD16" s="98">
        <v>92.93</v>
      </c>
      <c r="AE16" s="94">
        <f t="shared" si="7"/>
        <v>139.395</v>
      </c>
      <c r="AF16" s="102">
        <v>9</v>
      </c>
      <c r="AG16" s="94">
        <f t="shared" si="8"/>
        <v>674.55</v>
      </c>
      <c r="AH16" s="102">
        <v>12</v>
      </c>
    </row>
    <row r="17" spans="1:34" s="22" customFormat="1" ht="13.5" customHeight="1">
      <c r="A17" s="92" t="s">
        <v>49</v>
      </c>
      <c r="B17" s="136" t="s">
        <v>50</v>
      </c>
      <c r="C17" s="136" t="s">
        <v>24</v>
      </c>
      <c r="D17" s="136" t="s">
        <v>38</v>
      </c>
      <c r="E17" s="136">
        <v>3</v>
      </c>
      <c r="F17" s="136">
        <v>22</v>
      </c>
      <c r="G17" s="136">
        <v>90</v>
      </c>
      <c r="H17" s="136">
        <v>8</v>
      </c>
      <c r="I17" s="136">
        <v>46.3</v>
      </c>
      <c r="J17" s="136">
        <v>45.47</v>
      </c>
      <c r="K17" s="136">
        <f t="shared" si="0"/>
        <v>91.77</v>
      </c>
      <c r="L17" s="136">
        <v>16</v>
      </c>
      <c r="M17" s="136">
        <v>92</v>
      </c>
      <c r="N17" s="136">
        <v>8</v>
      </c>
      <c r="O17" s="136">
        <v>90</v>
      </c>
      <c r="P17" s="136">
        <v>4</v>
      </c>
      <c r="Q17" s="136">
        <v>66.59</v>
      </c>
      <c r="R17" s="136">
        <f t="shared" si="1"/>
        <v>99.885</v>
      </c>
      <c r="S17" s="136">
        <v>7</v>
      </c>
      <c r="T17" s="137">
        <f t="shared" si="2"/>
        <v>463.655</v>
      </c>
      <c r="U17" s="136">
        <v>10</v>
      </c>
      <c r="V17" s="92" t="str">
        <f t="shared" si="3"/>
        <v>Gath</v>
      </c>
      <c r="W17" s="92" t="str">
        <f t="shared" si="4"/>
        <v>Benjamin</v>
      </c>
      <c r="X17" s="92" t="str">
        <f t="shared" si="5"/>
        <v>Deutschland/Berlin</v>
      </c>
      <c r="Y17" s="92" t="s">
        <v>38</v>
      </c>
      <c r="Z17" s="98">
        <v>63.7</v>
      </c>
      <c r="AA17" s="98">
        <v>61.76</v>
      </c>
      <c r="AB17" s="98">
        <f t="shared" si="6"/>
        <v>125.46000000000001</v>
      </c>
      <c r="AC17" s="102">
        <v>11</v>
      </c>
      <c r="AD17" s="98">
        <v>0</v>
      </c>
      <c r="AE17" s="94">
        <f t="shared" si="7"/>
        <v>0</v>
      </c>
      <c r="AF17" s="102"/>
      <c r="AG17" s="94">
        <f t="shared" si="8"/>
        <v>589.115</v>
      </c>
      <c r="AH17" s="102">
        <v>13</v>
      </c>
    </row>
    <row r="18" spans="1:34" s="22" customFormat="1" ht="13.5" customHeight="1">
      <c r="A18" s="92" t="s">
        <v>88</v>
      </c>
      <c r="B18" s="136" t="s">
        <v>89</v>
      </c>
      <c r="C18" s="136" t="s">
        <v>80</v>
      </c>
      <c r="D18" s="136" t="s">
        <v>38</v>
      </c>
      <c r="E18" s="136">
        <v>1</v>
      </c>
      <c r="F18" s="136"/>
      <c r="G18" s="136">
        <v>60</v>
      </c>
      <c r="H18" s="136">
        <v>16</v>
      </c>
      <c r="I18" s="136">
        <v>62.24</v>
      </c>
      <c r="J18" s="136">
        <v>50.7</v>
      </c>
      <c r="K18" s="136">
        <f t="shared" si="0"/>
        <v>112.94</v>
      </c>
      <c r="L18" s="136">
        <v>2</v>
      </c>
      <c r="M18" s="136">
        <v>96</v>
      </c>
      <c r="N18" s="136">
        <v>5</v>
      </c>
      <c r="O18" s="136">
        <v>70</v>
      </c>
      <c r="P18" s="136">
        <v>14</v>
      </c>
      <c r="Q18" s="136">
        <v>0</v>
      </c>
      <c r="R18" s="136">
        <f t="shared" si="1"/>
        <v>0</v>
      </c>
      <c r="S18" s="136">
        <v>18</v>
      </c>
      <c r="T18" s="137">
        <f t="shared" si="2"/>
        <v>338.94</v>
      </c>
      <c r="U18" s="136">
        <v>17</v>
      </c>
      <c r="V18" s="92" t="str">
        <f t="shared" si="3"/>
        <v>Lindquist</v>
      </c>
      <c r="W18" s="92" t="str">
        <f t="shared" si="4"/>
        <v>Mathias</v>
      </c>
      <c r="X18" s="92" t="str">
        <f t="shared" si="5"/>
        <v>Schweden</v>
      </c>
      <c r="Y18" s="92" t="s">
        <v>38</v>
      </c>
      <c r="Z18" s="98">
        <v>64.04</v>
      </c>
      <c r="AA18" s="98">
        <v>57.54</v>
      </c>
      <c r="AB18" s="98">
        <f t="shared" si="6"/>
        <v>121.58000000000001</v>
      </c>
      <c r="AC18" s="102">
        <v>10</v>
      </c>
      <c r="AD18" s="98">
        <v>0</v>
      </c>
      <c r="AE18" s="94">
        <f t="shared" si="7"/>
        <v>0</v>
      </c>
      <c r="AF18" s="102"/>
      <c r="AG18" s="94">
        <f t="shared" si="8"/>
        <v>460.52</v>
      </c>
      <c r="AH18" s="102">
        <v>14</v>
      </c>
    </row>
    <row r="19" spans="1:34" s="22" customFormat="1" ht="13.5" customHeight="1">
      <c r="A19" s="92" t="s">
        <v>84</v>
      </c>
      <c r="B19" s="136" t="s">
        <v>92</v>
      </c>
      <c r="C19" s="136" t="s">
        <v>80</v>
      </c>
      <c r="D19" s="136" t="s">
        <v>38</v>
      </c>
      <c r="E19" s="136">
        <v>1</v>
      </c>
      <c r="F19" s="136"/>
      <c r="G19" s="136">
        <v>95</v>
      </c>
      <c r="H19" s="136">
        <v>5</v>
      </c>
      <c r="I19" s="136">
        <v>41.9</v>
      </c>
      <c r="J19" s="136">
        <v>34.92</v>
      </c>
      <c r="K19" s="136">
        <f t="shared" si="0"/>
        <v>76.82</v>
      </c>
      <c r="L19" s="136">
        <v>17</v>
      </c>
      <c r="M19" s="136">
        <v>80</v>
      </c>
      <c r="N19" s="136">
        <v>15</v>
      </c>
      <c r="O19" s="136">
        <v>75</v>
      </c>
      <c r="P19" s="136">
        <v>12</v>
      </c>
      <c r="Q19" s="136">
        <v>54.93</v>
      </c>
      <c r="R19" s="136">
        <f t="shared" si="1"/>
        <v>82.395</v>
      </c>
      <c r="S19" s="136">
        <v>15</v>
      </c>
      <c r="T19" s="137">
        <f t="shared" si="2"/>
        <v>409.215</v>
      </c>
      <c r="U19" s="136">
        <v>13</v>
      </c>
      <c r="V19" s="92"/>
      <c r="W19" s="92"/>
      <c r="X19" s="92"/>
      <c r="Y19" s="92"/>
      <c r="Z19" s="98"/>
      <c r="AA19" s="98"/>
      <c r="AB19" s="98"/>
      <c r="AC19" s="102"/>
      <c r="AD19" s="98"/>
      <c r="AE19" s="94"/>
      <c r="AF19" s="102"/>
      <c r="AG19" s="94"/>
      <c r="AH19" s="103"/>
    </row>
    <row r="20" spans="1:34" s="22" customFormat="1" ht="13.5" customHeight="1">
      <c r="A20" s="92" t="s">
        <v>59</v>
      </c>
      <c r="B20" s="136" t="s">
        <v>60</v>
      </c>
      <c r="C20" s="136" t="s">
        <v>55</v>
      </c>
      <c r="D20" s="136" t="s">
        <v>38</v>
      </c>
      <c r="E20" s="136">
        <v>2</v>
      </c>
      <c r="F20" s="136"/>
      <c r="G20" s="136">
        <v>90</v>
      </c>
      <c r="H20" s="136">
        <v>9</v>
      </c>
      <c r="I20" s="136">
        <v>55</v>
      </c>
      <c r="J20" s="136">
        <v>51.35</v>
      </c>
      <c r="K20" s="136">
        <f t="shared" si="0"/>
        <v>106.35</v>
      </c>
      <c r="L20" s="136">
        <v>10</v>
      </c>
      <c r="M20" s="136">
        <v>84</v>
      </c>
      <c r="N20" s="136">
        <v>14</v>
      </c>
      <c r="O20" s="136">
        <v>60</v>
      </c>
      <c r="P20" s="136">
        <v>16</v>
      </c>
      <c r="Q20" s="136">
        <v>63.81</v>
      </c>
      <c r="R20" s="136">
        <f t="shared" si="1"/>
        <v>95.715</v>
      </c>
      <c r="S20" s="136">
        <v>10</v>
      </c>
      <c r="T20" s="137">
        <f t="shared" si="2"/>
        <v>436.06500000000005</v>
      </c>
      <c r="U20" s="136">
        <v>11</v>
      </c>
      <c r="V20" s="92"/>
      <c r="W20" s="92"/>
      <c r="X20" s="92"/>
      <c r="Y20" s="92"/>
      <c r="Z20" s="98"/>
      <c r="AA20" s="98"/>
      <c r="AB20" s="98"/>
      <c r="AC20" s="102"/>
      <c r="AD20" s="98"/>
      <c r="AE20" s="94"/>
      <c r="AF20" s="102"/>
      <c r="AG20" s="94"/>
      <c r="AH20" s="103"/>
    </row>
    <row r="21" spans="1:34" s="22" customFormat="1" ht="13.5" customHeight="1">
      <c r="A21" s="92" t="s">
        <v>53</v>
      </c>
      <c r="B21" s="136" t="s">
        <v>54</v>
      </c>
      <c r="C21" s="136" t="s">
        <v>55</v>
      </c>
      <c r="D21" s="136" t="s">
        <v>38</v>
      </c>
      <c r="E21" s="136">
        <v>2</v>
      </c>
      <c r="F21" s="136"/>
      <c r="G21" s="136">
        <v>90</v>
      </c>
      <c r="H21" s="136">
        <v>11</v>
      </c>
      <c r="I21" s="136">
        <v>50.97</v>
      </c>
      <c r="J21" s="136">
        <v>50.8</v>
      </c>
      <c r="K21" s="136">
        <f t="shared" si="0"/>
        <v>101.77</v>
      </c>
      <c r="L21" s="136">
        <v>13</v>
      </c>
      <c r="M21" s="136">
        <v>76</v>
      </c>
      <c r="N21" s="136">
        <v>17</v>
      </c>
      <c r="O21" s="136">
        <v>40</v>
      </c>
      <c r="P21" s="136">
        <v>17</v>
      </c>
      <c r="Q21" s="136">
        <v>59.19</v>
      </c>
      <c r="R21" s="136">
        <f t="shared" si="1"/>
        <v>88.785</v>
      </c>
      <c r="S21" s="136">
        <v>13</v>
      </c>
      <c r="T21" s="137">
        <f t="shared" si="2"/>
        <v>396.55499999999995</v>
      </c>
      <c r="U21" s="136">
        <v>14</v>
      </c>
      <c r="V21" s="92"/>
      <c r="W21" s="92"/>
      <c r="X21" s="92"/>
      <c r="Y21" s="92"/>
      <c r="Z21" s="98"/>
      <c r="AA21" s="98"/>
      <c r="AB21" s="98"/>
      <c r="AC21" s="102"/>
      <c r="AD21" s="98"/>
      <c r="AE21" s="94"/>
      <c r="AF21" s="102"/>
      <c r="AG21" s="94"/>
      <c r="AH21" s="103"/>
    </row>
    <row r="22" spans="1:34" s="22" customFormat="1" ht="13.5" customHeight="1">
      <c r="A22" s="92" t="s">
        <v>74</v>
      </c>
      <c r="B22" s="136" t="s">
        <v>75</v>
      </c>
      <c r="C22" s="136" t="s">
        <v>63</v>
      </c>
      <c r="D22" s="136" t="s">
        <v>38</v>
      </c>
      <c r="E22" s="136"/>
      <c r="F22" s="136">
        <v>21</v>
      </c>
      <c r="G22" s="136">
        <v>85</v>
      </c>
      <c r="H22" s="136">
        <v>13</v>
      </c>
      <c r="I22" s="136">
        <v>60.45</v>
      </c>
      <c r="J22" s="136">
        <v>54.03</v>
      </c>
      <c r="K22" s="136">
        <f t="shared" si="0"/>
        <v>114.48</v>
      </c>
      <c r="L22" s="136">
        <v>3</v>
      </c>
      <c r="M22" s="136">
        <v>92</v>
      </c>
      <c r="N22" s="136">
        <v>9</v>
      </c>
      <c r="O22" s="136">
        <v>95</v>
      </c>
      <c r="P22" s="136">
        <v>3</v>
      </c>
      <c r="Q22" s="136">
        <v>65.35</v>
      </c>
      <c r="R22" s="136">
        <f t="shared" si="1"/>
        <v>98.02499999999999</v>
      </c>
      <c r="S22" s="136">
        <v>9</v>
      </c>
      <c r="T22" s="137">
        <f t="shared" si="2"/>
        <v>484.505</v>
      </c>
      <c r="U22" s="136">
        <v>7</v>
      </c>
      <c r="V22" s="92"/>
      <c r="W22" s="92"/>
      <c r="X22" s="92"/>
      <c r="Y22" s="92"/>
      <c r="Z22" s="98"/>
      <c r="AA22" s="98"/>
      <c r="AB22" s="98"/>
      <c r="AC22" s="102"/>
      <c r="AD22" s="98"/>
      <c r="AE22" s="94"/>
      <c r="AF22" s="102"/>
      <c r="AG22" s="94"/>
      <c r="AH22" s="103"/>
    </row>
    <row r="23" spans="1:34" s="22" customFormat="1" ht="13.5" customHeight="1">
      <c r="A23" s="92" t="s">
        <v>76</v>
      </c>
      <c r="B23" s="136" t="s">
        <v>77</v>
      </c>
      <c r="C23" s="136" t="s">
        <v>63</v>
      </c>
      <c r="D23" s="136" t="s">
        <v>38</v>
      </c>
      <c r="E23" s="136"/>
      <c r="F23" s="136"/>
      <c r="G23" s="136">
        <v>60</v>
      </c>
      <c r="H23" s="136">
        <v>17</v>
      </c>
      <c r="I23" s="136">
        <v>46.5</v>
      </c>
      <c r="J23" s="136">
        <v>46.42</v>
      </c>
      <c r="K23" s="136">
        <f t="shared" si="0"/>
        <v>92.92</v>
      </c>
      <c r="L23" s="136">
        <v>15</v>
      </c>
      <c r="M23" s="136">
        <v>76</v>
      </c>
      <c r="N23" s="136">
        <v>16</v>
      </c>
      <c r="O23" s="136">
        <v>65</v>
      </c>
      <c r="P23" s="136">
        <v>15</v>
      </c>
      <c r="Q23" s="136">
        <v>54.91</v>
      </c>
      <c r="R23" s="136">
        <f t="shared" si="1"/>
        <v>82.365</v>
      </c>
      <c r="S23" s="136">
        <v>16</v>
      </c>
      <c r="T23" s="137">
        <f t="shared" si="2"/>
        <v>376.285</v>
      </c>
      <c r="U23" s="136">
        <v>16</v>
      </c>
      <c r="V23" s="92"/>
      <c r="W23" s="92"/>
      <c r="X23" s="92"/>
      <c r="Y23" s="92"/>
      <c r="Z23" s="98"/>
      <c r="AA23" s="98"/>
      <c r="AB23" s="98"/>
      <c r="AC23" s="102"/>
      <c r="AD23" s="98"/>
      <c r="AE23" s="94"/>
      <c r="AF23" s="102"/>
      <c r="AG23" s="94"/>
      <c r="AH23" s="103"/>
    </row>
    <row r="24" spans="1:34" s="22" customFormat="1" ht="13.5" customHeight="1">
      <c r="A24" s="92" t="s">
        <v>70</v>
      </c>
      <c r="B24" s="136" t="s">
        <v>71</v>
      </c>
      <c r="C24" s="136" t="s">
        <v>63</v>
      </c>
      <c r="D24" s="136" t="s">
        <v>38</v>
      </c>
      <c r="E24" s="136"/>
      <c r="F24" s="136"/>
      <c r="G24" s="136">
        <v>45</v>
      </c>
      <c r="H24" s="136">
        <v>18</v>
      </c>
      <c r="I24" s="136">
        <v>0</v>
      </c>
      <c r="J24" s="136">
        <v>0</v>
      </c>
      <c r="K24" s="136">
        <f t="shared" si="0"/>
        <v>0</v>
      </c>
      <c r="L24" s="136">
        <v>18</v>
      </c>
      <c r="M24" s="136">
        <v>58</v>
      </c>
      <c r="N24" s="136">
        <v>18</v>
      </c>
      <c r="O24" s="136">
        <v>35</v>
      </c>
      <c r="P24" s="136">
        <v>18</v>
      </c>
      <c r="Q24" s="136">
        <v>56.34</v>
      </c>
      <c r="R24" s="136">
        <f t="shared" si="1"/>
        <v>84.51</v>
      </c>
      <c r="S24" s="136">
        <v>14</v>
      </c>
      <c r="T24" s="137">
        <f t="shared" si="2"/>
        <v>222.51</v>
      </c>
      <c r="U24" s="136">
        <v>18</v>
      </c>
      <c r="V24" s="92"/>
      <c r="W24" s="92"/>
      <c r="X24" s="92"/>
      <c r="Y24" s="92"/>
      <c r="Z24" s="98"/>
      <c r="AA24" s="98"/>
      <c r="AB24" s="98"/>
      <c r="AC24" s="102"/>
      <c r="AD24" s="98"/>
      <c r="AE24" s="94"/>
      <c r="AF24" s="102"/>
      <c r="AG24" s="94"/>
      <c r="AH24" s="103"/>
    </row>
    <row r="25" spans="1:83" s="122" customFormat="1" ht="13.5" customHeight="1">
      <c r="A25" s="120"/>
      <c r="B25" s="121"/>
      <c r="C25" s="120"/>
      <c r="D25" s="120"/>
      <c r="F25" s="123"/>
      <c r="G25" s="124"/>
      <c r="H25" s="125"/>
      <c r="I25" s="126"/>
      <c r="J25" s="127"/>
      <c r="K25" s="126"/>
      <c r="L25" s="128"/>
      <c r="M25" s="129"/>
      <c r="N25" s="125"/>
      <c r="O25" s="129"/>
      <c r="P25" s="125"/>
      <c r="Q25" s="126"/>
      <c r="R25" s="130"/>
      <c r="S25" s="131"/>
      <c r="T25" s="132"/>
      <c r="U25" s="131"/>
      <c r="V25" s="133"/>
      <c r="W25" s="133"/>
      <c r="X25" s="133"/>
      <c r="Y25" s="134"/>
      <c r="Z25" s="127"/>
      <c r="AA25" s="127"/>
      <c r="AB25" s="135"/>
      <c r="AC25" s="128"/>
      <c r="AD25" s="127"/>
      <c r="AE25" s="132"/>
      <c r="AF25" s="131"/>
      <c r="AG25" s="132"/>
      <c r="AH25" s="131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</row>
    <row r="26" spans="1:34" s="12" customFormat="1" ht="13.5" customHeight="1">
      <c r="A26" s="52"/>
      <c r="B26" s="51"/>
      <c r="C26" s="52"/>
      <c r="D26" s="52"/>
      <c r="E26" s="53"/>
      <c r="F26" s="53"/>
      <c r="G26" s="18"/>
      <c r="H26" s="18"/>
      <c r="I26" s="18"/>
      <c r="J26" s="18"/>
      <c r="K26" s="140" t="s">
        <v>100</v>
      </c>
      <c r="L26" s="138"/>
      <c r="M26" s="139"/>
      <c r="N26" s="139"/>
      <c r="O26" s="139"/>
      <c r="P26" s="36"/>
      <c r="Q26" s="18"/>
      <c r="R26" s="21"/>
      <c r="S26" s="48"/>
      <c r="T26" s="95"/>
      <c r="U26" s="44"/>
      <c r="V26" s="23"/>
      <c r="W26" s="23"/>
      <c r="X26" s="23"/>
      <c r="Y26" s="25"/>
      <c r="Z26" s="19"/>
      <c r="AA26" s="19"/>
      <c r="AB26" s="99"/>
      <c r="AC26" s="44"/>
      <c r="AD26" s="19"/>
      <c r="AE26" s="95"/>
      <c r="AF26" s="44"/>
      <c r="AG26" s="95"/>
      <c r="AH26" s="46"/>
    </row>
    <row r="27" spans="1:34" s="12" customFormat="1" ht="13.5" customHeight="1">
      <c r="A27" s="52"/>
      <c r="B27" s="51"/>
      <c r="C27" s="52"/>
      <c r="D27" s="52"/>
      <c r="E27" s="53"/>
      <c r="F27" s="53"/>
      <c r="G27" s="17"/>
      <c r="H27" s="71"/>
      <c r="I27" s="18"/>
      <c r="J27" s="19"/>
      <c r="K27" s="18"/>
      <c r="L27" s="44"/>
      <c r="M27" s="20"/>
      <c r="N27" s="36"/>
      <c r="O27" s="20"/>
      <c r="P27" s="36"/>
      <c r="Q27" s="18"/>
      <c r="R27" s="21"/>
      <c r="S27" s="48"/>
      <c r="T27" s="95"/>
      <c r="U27" s="44"/>
      <c r="V27" s="23"/>
      <c r="W27" s="23"/>
      <c r="X27" s="23"/>
      <c r="Y27" s="25"/>
      <c r="Z27" s="19"/>
      <c r="AA27" s="19"/>
      <c r="AB27" s="99"/>
      <c r="AC27" s="44"/>
      <c r="AD27" s="19"/>
      <c r="AE27" s="95"/>
      <c r="AF27" s="44"/>
      <c r="AG27" s="95"/>
      <c r="AH27" s="44"/>
    </row>
    <row r="28" spans="1:146" s="8" customFormat="1" ht="13.5" customHeight="1">
      <c r="A28" s="52"/>
      <c r="B28" s="51"/>
      <c r="C28" s="52"/>
      <c r="D28" s="52"/>
      <c r="E28" s="53"/>
      <c r="F28" s="53"/>
      <c r="G28" s="17"/>
      <c r="H28" s="71"/>
      <c r="I28" s="18"/>
      <c r="J28" s="19"/>
      <c r="K28" s="18"/>
      <c r="L28" s="16"/>
      <c r="N28" s="16"/>
      <c r="O28" s="20"/>
      <c r="P28" s="17"/>
      <c r="Q28" s="18"/>
      <c r="R28" s="21"/>
      <c r="S28" s="16"/>
      <c r="T28" s="95"/>
      <c r="U28" s="16"/>
      <c r="V28" s="23"/>
      <c r="W28" s="23"/>
      <c r="X28" s="23"/>
      <c r="Y28" s="25"/>
      <c r="Z28" s="19"/>
      <c r="AA28" s="19"/>
      <c r="AB28" s="99"/>
      <c r="AC28" s="44"/>
      <c r="AD28" s="19"/>
      <c r="AE28" s="95"/>
      <c r="AF28" s="44"/>
      <c r="AG28" s="95"/>
      <c r="AH28" s="16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</row>
    <row r="29" spans="1:146" s="8" customFormat="1" ht="13.5" customHeight="1">
      <c r="A29" s="59"/>
      <c r="B29" s="51"/>
      <c r="C29" s="52"/>
      <c r="D29" s="52"/>
      <c r="E29" s="53"/>
      <c r="F29" s="53"/>
      <c r="G29" s="17"/>
      <c r="H29" s="71"/>
      <c r="I29" s="18"/>
      <c r="J29" s="19"/>
      <c r="K29" s="18"/>
      <c r="L29" s="16"/>
      <c r="M29" s="20"/>
      <c r="N29" s="17"/>
      <c r="O29" s="20"/>
      <c r="P29" s="17"/>
      <c r="Q29" s="18"/>
      <c r="R29" s="21"/>
      <c r="S29" s="16"/>
      <c r="T29" s="95"/>
      <c r="U29" s="16"/>
      <c r="V29" s="23"/>
      <c r="W29" s="23"/>
      <c r="X29" s="23"/>
      <c r="Y29" s="25"/>
      <c r="Z29" s="19"/>
      <c r="AA29" s="19"/>
      <c r="AB29" s="99"/>
      <c r="AC29" s="44"/>
      <c r="AD29" s="19"/>
      <c r="AE29" s="95"/>
      <c r="AF29" s="44"/>
      <c r="AG29" s="95"/>
      <c r="AH29" s="16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</row>
    <row r="30" spans="1:146" s="8" customFormat="1" ht="13.5" customHeight="1">
      <c r="A30" s="62"/>
      <c r="B30" s="62"/>
      <c r="C30" s="62"/>
      <c r="D30" s="62"/>
      <c r="E30" s="45"/>
      <c r="F30" s="45"/>
      <c r="G30" s="17"/>
      <c r="H30" s="71"/>
      <c r="I30" s="18"/>
      <c r="J30" s="19"/>
      <c r="K30" s="18"/>
      <c r="L30" s="46"/>
      <c r="M30" s="20"/>
      <c r="N30" s="36"/>
      <c r="O30" s="20"/>
      <c r="P30" s="36"/>
      <c r="Q30" s="18"/>
      <c r="R30" s="21"/>
      <c r="S30" s="44"/>
      <c r="T30" s="95"/>
      <c r="U30" s="44"/>
      <c r="V30" s="23"/>
      <c r="W30" s="23"/>
      <c r="X30" s="23"/>
      <c r="Y30" s="25"/>
      <c r="Z30" s="19"/>
      <c r="AA30" s="19"/>
      <c r="AB30" s="99"/>
      <c r="AC30" s="44"/>
      <c r="AD30" s="19"/>
      <c r="AE30" s="95"/>
      <c r="AF30" s="44"/>
      <c r="AG30" s="95"/>
      <c r="AH30" s="47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</row>
    <row r="31" spans="1:146" s="8" customFormat="1" ht="13.5" customHeight="1">
      <c r="A31" s="62"/>
      <c r="B31" s="62"/>
      <c r="C31" s="62"/>
      <c r="D31" s="62"/>
      <c r="E31" s="45"/>
      <c r="F31" s="45"/>
      <c r="G31" s="17"/>
      <c r="H31" s="71"/>
      <c r="I31" s="18"/>
      <c r="J31" s="19"/>
      <c r="K31" s="18"/>
      <c r="L31" s="46"/>
      <c r="M31" s="20"/>
      <c r="N31" s="36"/>
      <c r="O31" s="20"/>
      <c r="P31" s="36"/>
      <c r="Q31" s="18"/>
      <c r="R31" s="21"/>
      <c r="S31" s="44"/>
      <c r="T31" s="95"/>
      <c r="U31" s="44"/>
      <c r="V31" s="23"/>
      <c r="W31" s="23"/>
      <c r="X31" s="23"/>
      <c r="Y31" s="25"/>
      <c r="Z31" s="19"/>
      <c r="AA31" s="19"/>
      <c r="AB31" s="99"/>
      <c r="AC31" s="44"/>
      <c r="AD31" s="19"/>
      <c r="AE31" s="95"/>
      <c r="AF31" s="44"/>
      <c r="AG31" s="95"/>
      <c r="AH31" s="47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</row>
    <row r="33" spans="9:11" ht="15.75">
      <c r="I33" s="10"/>
      <c r="J33" s="15"/>
      <c r="K33" s="10"/>
    </row>
    <row r="34" spans="9:19" ht="15.75">
      <c r="I34" s="10"/>
      <c r="J34" s="15"/>
      <c r="K34" s="10"/>
      <c r="L34" s="3"/>
      <c r="M34" s="3"/>
      <c r="N34" s="3"/>
      <c r="O34" s="3"/>
      <c r="P34" s="3"/>
      <c r="R34" s="3"/>
      <c r="S34" s="3"/>
    </row>
    <row r="35" spans="9:19" ht="15.75">
      <c r="I35" s="10"/>
      <c r="J35" s="15"/>
      <c r="K35" s="10"/>
      <c r="L35" s="3"/>
      <c r="M35" s="3"/>
      <c r="N35" s="3"/>
      <c r="O35" s="3"/>
      <c r="P35" s="3"/>
      <c r="R35" s="3"/>
      <c r="S35" s="3"/>
    </row>
    <row r="36" spans="7:15" ht="15.75">
      <c r="G36" s="14"/>
      <c r="I36" s="10"/>
      <c r="J36" s="15"/>
      <c r="K36" s="10"/>
      <c r="O36" s="9"/>
    </row>
    <row r="37" spans="7:15" ht="15.75">
      <c r="G37" s="14"/>
      <c r="I37" s="10"/>
      <c r="J37" s="15"/>
      <c r="K37" s="10"/>
      <c r="O37" s="9"/>
    </row>
    <row r="38" spans="7:15" ht="15.75">
      <c r="G38" s="14"/>
      <c r="I38" s="10"/>
      <c r="J38" s="15"/>
      <c r="K38" s="10"/>
      <c r="O38" s="9"/>
    </row>
  </sheetData>
  <mergeCells count="11">
    <mergeCell ref="AD3:AF3"/>
    <mergeCell ref="T3:U3"/>
    <mergeCell ref="AG3:AH3"/>
    <mergeCell ref="A1:T1"/>
    <mergeCell ref="V1:AN1"/>
    <mergeCell ref="Q3:S3"/>
    <mergeCell ref="G3:H3"/>
    <mergeCell ref="I3:L3"/>
    <mergeCell ref="M3:N3"/>
    <mergeCell ref="O3:P3"/>
    <mergeCell ref="Z3:AC3"/>
  </mergeCells>
  <printOptions/>
  <pageMargins left="0.1968503937007874" right="0.1968503937007874" top="0.5905511811023623" bottom="0.3937007874015748" header="0.5118110236220472" footer="0.5118110236220472"/>
  <pageSetup fitToHeight="0" fitToWidth="0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26"/>
  <sheetViews>
    <sheetView workbookViewId="0" topLeftCell="A1">
      <selection activeCell="B29" sqref="B29"/>
    </sheetView>
  </sheetViews>
  <sheetFormatPr defaultColWidth="11.421875" defaultRowHeight="12.75"/>
  <cols>
    <col min="1" max="1" width="13.57421875" style="24" customWidth="1"/>
    <col min="2" max="2" width="11.7109375" style="24" customWidth="1"/>
    <col min="3" max="3" width="13.8515625" style="24" customWidth="1"/>
    <col min="4" max="4" width="4.00390625" style="24" customWidth="1"/>
    <col min="5" max="6" width="4.00390625" style="6" customWidth="1"/>
    <col min="7" max="7" width="6.140625" style="1" customWidth="1"/>
    <col min="8" max="8" width="4.140625" style="56" customWidth="1"/>
    <col min="9" max="9" width="8.140625" style="3" customWidth="1"/>
    <col min="10" max="10" width="8.421875" style="2" customWidth="1"/>
    <col min="11" max="11" width="7.8515625" style="3" customWidth="1"/>
    <col min="12" max="12" width="4.421875" style="6" customWidth="1"/>
    <col min="13" max="13" width="5.421875" style="7" customWidth="1"/>
    <col min="14" max="14" width="3.421875" style="1" customWidth="1"/>
    <col min="15" max="15" width="6.7109375" style="7" customWidth="1"/>
    <col min="16" max="16" width="4.140625" style="56" customWidth="1"/>
    <col min="17" max="17" width="6.7109375" style="3" customWidth="1"/>
    <col min="18" max="18" width="9.421875" style="4" customWidth="1"/>
    <col min="19" max="19" width="3.57421875" style="6" customWidth="1"/>
    <col min="20" max="20" width="8.57421875" style="5" customWidth="1"/>
    <col min="21" max="21" width="3.8515625" style="50" customWidth="1"/>
    <col min="22" max="16384" width="10.00390625" style="5" customWidth="1"/>
  </cols>
  <sheetData>
    <row r="1" spans="1:21" s="57" customFormat="1" ht="15.75" customHeight="1">
      <c r="A1" s="148" t="s">
        <v>21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58"/>
    </row>
    <row r="2" spans="1:21" s="12" customFormat="1" ht="12.75">
      <c r="A2" s="22"/>
      <c r="B2" s="22"/>
      <c r="C2" s="22"/>
      <c r="D2" s="22"/>
      <c r="E2" s="13"/>
      <c r="F2" s="13"/>
      <c r="G2" s="14"/>
      <c r="H2" s="55"/>
      <c r="I2" s="10"/>
      <c r="J2" s="15"/>
      <c r="K2" s="10"/>
      <c r="L2" s="13"/>
      <c r="M2" s="9"/>
      <c r="N2" s="14"/>
      <c r="O2" s="9"/>
      <c r="P2" s="55"/>
      <c r="Q2" s="10"/>
      <c r="R2" s="11"/>
      <c r="S2" s="13"/>
      <c r="U2" s="49"/>
    </row>
    <row r="3" spans="1:83" s="23" customFormat="1" ht="13.5" customHeight="1">
      <c r="A3" s="23" t="s">
        <v>0</v>
      </c>
      <c r="B3" s="23" t="s">
        <v>1</v>
      </c>
      <c r="C3" s="23" t="s">
        <v>19</v>
      </c>
      <c r="D3" s="23" t="s">
        <v>93</v>
      </c>
      <c r="E3" s="30" t="s">
        <v>20</v>
      </c>
      <c r="F3" s="61" t="s">
        <v>20</v>
      </c>
      <c r="G3" s="149" t="s">
        <v>3</v>
      </c>
      <c r="H3" s="150"/>
      <c r="I3" s="141" t="s">
        <v>4</v>
      </c>
      <c r="J3" s="151"/>
      <c r="K3" s="151"/>
      <c r="L3" s="150"/>
      <c r="M3" s="149" t="s">
        <v>11</v>
      </c>
      <c r="N3" s="150"/>
      <c r="O3" s="149" t="s">
        <v>17</v>
      </c>
      <c r="P3" s="152"/>
      <c r="Q3" s="141" t="s">
        <v>16</v>
      </c>
      <c r="R3" s="142"/>
      <c r="S3" s="143"/>
      <c r="T3" s="144" t="s">
        <v>5</v>
      </c>
      <c r="U3" s="145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</row>
    <row r="4" spans="5:83" s="23" customFormat="1" ht="13.5" customHeight="1">
      <c r="E4" s="30"/>
      <c r="F4" s="30"/>
      <c r="G4" s="31"/>
      <c r="H4" s="31" t="s">
        <v>15</v>
      </c>
      <c r="I4" s="34" t="s">
        <v>8</v>
      </c>
      <c r="J4" s="35" t="s">
        <v>9</v>
      </c>
      <c r="K4" s="34" t="s">
        <v>10</v>
      </c>
      <c r="L4" s="31" t="s">
        <v>15</v>
      </c>
      <c r="M4" s="26" t="s">
        <v>14</v>
      </c>
      <c r="N4" s="31" t="s">
        <v>15</v>
      </c>
      <c r="O4" s="26" t="s">
        <v>14</v>
      </c>
      <c r="P4" s="72" t="s">
        <v>15</v>
      </c>
      <c r="Q4" s="34" t="s">
        <v>12</v>
      </c>
      <c r="R4" s="32" t="s">
        <v>13</v>
      </c>
      <c r="S4" s="30" t="s">
        <v>15</v>
      </c>
      <c r="U4" s="30" t="s">
        <v>15</v>
      </c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</row>
    <row r="5" spans="1:21" s="12" customFormat="1" ht="13.5" customHeight="1">
      <c r="A5" s="51" t="s">
        <v>46</v>
      </c>
      <c r="B5" s="51" t="s">
        <v>47</v>
      </c>
      <c r="C5" s="51" t="s">
        <v>43</v>
      </c>
      <c r="D5" s="51" t="s">
        <v>48</v>
      </c>
      <c r="E5" s="8"/>
      <c r="F5" s="45">
        <v>22</v>
      </c>
      <c r="G5" s="17">
        <v>95</v>
      </c>
      <c r="H5" s="71">
        <v>1</v>
      </c>
      <c r="I5" s="18">
        <v>54.26</v>
      </c>
      <c r="J5" s="19">
        <v>54.13</v>
      </c>
      <c r="K5" s="18">
        <f aca="true" t="shared" si="0" ref="K5:K20">SUM(I5,J5)</f>
        <v>108.39</v>
      </c>
      <c r="L5" s="71">
        <v>1</v>
      </c>
      <c r="M5" s="20">
        <v>92</v>
      </c>
      <c r="N5" s="71">
        <v>1</v>
      </c>
      <c r="O5" s="20">
        <v>90</v>
      </c>
      <c r="P5" s="71">
        <v>1</v>
      </c>
      <c r="Q5" s="18">
        <v>69.29</v>
      </c>
      <c r="R5" s="21">
        <f aca="true" t="shared" si="1" ref="R5:R20">Q5*1.5</f>
        <v>103.935</v>
      </c>
      <c r="S5" s="71">
        <v>1</v>
      </c>
      <c r="T5" s="21">
        <f aca="true" t="shared" si="2" ref="T5:T20">SUM(G5,K5,M5,O5,R5)</f>
        <v>489.325</v>
      </c>
      <c r="U5" s="71">
        <v>1</v>
      </c>
    </row>
    <row r="6" spans="1:21" s="12" customFormat="1" ht="13.5" customHeight="1">
      <c r="A6" s="51" t="s">
        <v>64</v>
      </c>
      <c r="B6" s="51" t="s">
        <v>65</v>
      </c>
      <c r="C6" s="51" t="s">
        <v>63</v>
      </c>
      <c r="D6" s="51" t="s">
        <v>48</v>
      </c>
      <c r="E6" s="8"/>
      <c r="F6" s="53">
        <v>21</v>
      </c>
      <c r="G6" s="17">
        <v>85</v>
      </c>
      <c r="H6" s="71">
        <v>2</v>
      </c>
      <c r="I6" s="18">
        <v>39.91</v>
      </c>
      <c r="J6" s="19">
        <v>39.59</v>
      </c>
      <c r="K6" s="18">
        <f t="shared" si="0"/>
        <v>79.5</v>
      </c>
      <c r="L6" s="71">
        <v>3</v>
      </c>
      <c r="M6" s="20">
        <v>78</v>
      </c>
      <c r="N6" s="71">
        <v>2</v>
      </c>
      <c r="O6" s="20">
        <v>85</v>
      </c>
      <c r="P6" s="71">
        <v>2</v>
      </c>
      <c r="Q6" s="18">
        <v>47.33</v>
      </c>
      <c r="R6" s="21">
        <f t="shared" si="1"/>
        <v>70.995</v>
      </c>
      <c r="S6" s="71">
        <v>4</v>
      </c>
      <c r="T6" s="21">
        <f t="shared" si="2"/>
        <v>398.495</v>
      </c>
      <c r="U6" s="71">
        <v>2</v>
      </c>
    </row>
    <row r="7" spans="1:21" s="12" customFormat="1" ht="13.5" customHeight="1">
      <c r="A7" s="51" t="s">
        <v>66</v>
      </c>
      <c r="B7" s="51" t="s">
        <v>67</v>
      </c>
      <c r="C7" s="51" t="s">
        <v>63</v>
      </c>
      <c r="D7" s="51" t="s">
        <v>48</v>
      </c>
      <c r="E7" s="8"/>
      <c r="F7" s="53">
        <v>21</v>
      </c>
      <c r="G7" s="17">
        <v>65</v>
      </c>
      <c r="H7" s="71">
        <v>3</v>
      </c>
      <c r="I7" s="18">
        <v>40.2</v>
      </c>
      <c r="J7" s="19">
        <v>40.01</v>
      </c>
      <c r="K7" s="18">
        <f t="shared" si="0"/>
        <v>80.21000000000001</v>
      </c>
      <c r="L7" s="71">
        <v>2</v>
      </c>
      <c r="M7" s="20">
        <v>74</v>
      </c>
      <c r="N7" s="71">
        <v>4</v>
      </c>
      <c r="O7" s="20">
        <v>45</v>
      </c>
      <c r="P7" s="71">
        <v>5</v>
      </c>
      <c r="Q7" s="18">
        <v>58.81</v>
      </c>
      <c r="R7" s="21">
        <f t="shared" si="1"/>
        <v>88.215</v>
      </c>
      <c r="S7" s="71">
        <v>2</v>
      </c>
      <c r="T7" s="21">
        <f t="shared" si="2"/>
        <v>352.42500000000007</v>
      </c>
      <c r="U7" s="71">
        <v>3</v>
      </c>
    </row>
    <row r="8" spans="1:21" s="12" customFormat="1" ht="13.5" customHeight="1">
      <c r="A8" s="51" t="s">
        <v>72</v>
      </c>
      <c r="B8" s="51" t="s">
        <v>73</v>
      </c>
      <c r="C8" s="51" t="s">
        <v>63</v>
      </c>
      <c r="D8" s="51" t="s">
        <v>48</v>
      </c>
      <c r="E8" s="8"/>
      <c r="F8" s="53">
        <v>21</v>
      </c>
      <c r="G8" s="17">
        <v>65</v>
      </c>
      <c r="H8" s="71">
        <v>4</v>
      </c>
      <c r="I8" s="18">
        <v>35.81</v>
      </c>
      <c r="J8" s="19">
        <v>35.32</v>
      </c>
      <c r="K8" s="18">
        <f t="shared" si="0"/>
        <v>71.13</v>
      </c>
      <c r="L8" s="71">
        <v>5</v>
      </c>
      <c r="M8" s="20">
        <v>74</v>
      </c>
      <c r="N8" s="71">
        <v>3</v>
      </c>
      <c r="O8" s="20">
        <v>70</v>
      </c>
      <c r="P8" s="71">
        <v>3</v>
      </c>
      <c r="Q8" s="18">
        <v>43.38</v>
      </c>
      <c r="R8" s="21">
        <f t="shared" si="1"/>
        <v>65.07000000000001</v>
      </c>
      <c r="S8" s="71">
        <v>5</v>
      </c>
      <c r="T8" s="21">
        <f t="shared" si="2"/>
        <v>345.2</v>
      </c>
      <c r="U8" s="71">
        <v>4</v>
      </c>
    </row>
    <row r="9" spans="1:21" s="12" customFormat="1" ht="13.5" customHeight="1">
      <c r="A9" s="51" t="s">
        <v>68</v>
      </c>
      <c r="B9" s="51" t="s">
        <v>69</v>
      </c>
      <c r="C9" s="51" t="s">
        <v>63</v>
      </c>
      <c r="D9" s="51" t="s">
        <v>48</v>
      </c>
      <c r="E9" s="8"/>
      <c r="F9" s="53">
        <v>21</v>
      </c>
      <c r="G9" s="17">
        <v>65</v>
      </c>
      <c r="H9" s="71">
        <v>5</v>
      </c>
      <c r="I9" s="18">
        <v>36.44</v>
      </c>
      <c r="J9" s="19">
        <v>35.53</v>
      </c>
      <c r="K9" s="18">
        <f t="shared" si="0"/>
        <v>71.97</v>
      </c>
      <c r="L9" s="71">
        <v>4</v>
      </c>
      <c r="M9" s="20">
        <v>58</v>
      </c>
      <c r="N9" s="71">
        <v>5</v>
      </c>
      <c r="O9" s="20">
        <v>55</v>
      </c>
      <c r="P9" s="71">
        <v>4</v>
      </c>
      <c r="Q9" s="18">
        <v>51.73</v>
      </c>
      <c r="R9" s="21">
        <f t="shared" si="1"/>
        <v>77.595</v>
      </c>
      <c r="S9" s="71">
        <v>3</v>
      </c>
      <c r="T9" s="21">
        <f t="shared" si="2"/>
        <v>327.565</v>
      </c>
      <c r="U9" s="71">
        <v>5</v>
      </c>
    </row>
    <row r="10" spans="1:21" s="12" customFormat="1" ht="13.5" customHeight="1">
      <c r="A10" s="51"/>
      <c r="B10" s="51"/>
      <c r="C10" s="51"/>
      <c r="D10" s="51"/>
      <c r="E10" s="53"/>
      <c r="F10" s="53"/>
      <c r="G10" s="17"/>
      <c r="H10" s="36"/>
      <c r="I10" s="18"/>
      <c r="J10" s="19"/>
      <c r="K10" s="18"/>
      <c r="L10" s="44"/>
      <c r="M10" s="20"/>
      <c r="N10" s="36"/>
      <c r="O10" s="20"/>
      <c r="P10" s="36"/>
      <c r="Q10" s="18"/>
      <c r="R10" s="21"/>
      <c r="S10" s="44"/>
      <c r="T10" s="21"/>
      <c r="U10" s="44"/>
    </row>
    <row r="11" spans="1:83" s="8" customFormat="1" ht="13.5" customHeight="1">
      <c r="A11" s="51" t="s">
        <v>22</v>
      </c>
      <c r="B11" s="51" t="s">
        <v>23</v>
      </c>
      <c r="C11" s="51" t="s">
        <v>28</v>
      </c>
      <c r="D11" s="51" t="s">
        <v>25</v>
      </c>
      <c r="E11" s="53">
        <v>14</v>
      </c>
      <c r="F11" s="53">
        <v>22</v>
      </c>
      <c r="G11" s="17">
        <v>85</v>
      </c>
      <c r="H11" s="71">
        <v>1</v>
      </c>
      <c r="I11" s="18">
        <v>41.67</v>
      </c>
      <c r="J11" s="19">
        <v>40.97</v>
      </c>
      <c r="K11" s="18">
        <f t="shared" si="0"/>
        <v>82.64</v>
      </c>
      <c r="L11" s="71">
        <v>1</v>
      </c>
      <c r="M11" s="20">
        <v>90</v>
      </c>
      <c r="N11" s="71">
        <v>1</v>
      </c>
      <c r="O11" s="20">
        <v>90</v>
      </c>
      <c r="P11" s="71">
        <v>1</v>
      </c>
      <c r="Q11" s="18">
        <v>63.06</v>
      </c>
      <c r="R11" s="21">
        <f t="shared" si="1"/>
        <v>94.59</v>
      </c>
      <c r="S11" s="71">
        <v>2</v>
      </c>
      <c r="T11" s="21">
        <f t="shared" si="2"/>
        <v>442.23</v>
      </c>
      <c r="U11" s="71">
        <v>1</v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</row>
    <row r="12" spans="1:83" s="8" customFormat="1" ht="13.5" customHeight="1">
      <c r="A12" s="51" t="s">
        <v>26</v>
      </c>
      <c r="B12" s="51" t="s">
        <v>27</v>
      </c>
      <c r="C12" s="51" t="s">
        <v>28</v>
      </c>
      <c r="D12" s="51" t="s">
        <v>25</v>
      </c>
      <c r="E12" s="53">
        <v>14</v>
      </c>
      <c r="F12" s="53"/>
      <c r="G12" s="17">
        <v>75</v>
      </c>
      <c r="H12" s="71">
        <v>2</v>
      </c>
      <c r="I12" s="18">
        <v>38.7</v>
      </c>
      <c r="J12" s="19">
        <v>35.45</v>
      </c>
      <c r="K12" s="18">
        <f t="shared" si="0"/>
        <v>74.15</v>
      </c>
      <c r="L12" s="71">
        <v>2</v>
      </c>
      <c r="M12" s="20">
        <v>72</v>
      </c>
      <c r="N12" s="71">
        <v>3</v>
      </c>
      <c r="O12" s="20">
        <v>60</v>
      </c>
      <c r="P12" s="71">
        <v>3</v>
      </c>
      <c r="Q12" s="18">
        <v>40.61</v>
      </c>
      <c r="R12" s="21">
        <f t="shared" si="1"/>
        <v>60.915</v>
      </c>
      <c r="S12" s="71">
        <v>3</v>
      </c>
      <c r="T12" s="21">
        <f t="shared" si="2"/>
        <v>342.065</v>
      </c>
      <c r="U12" s="71">
        <v>2</v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</row>
    <row r="13" spans="1:83" s="8" customFormat="1" ht="13.5" customHeight="1">
      <c r="A13" s="51" t="s">
        <v>78</v>
      </c>
      <c r="B13" s="51" t="s">
        <v>79</v>
      </c>
      <c r="C13" s="51" t="s">
        <v>80</v>
      </c>
      <c r="D13" s="51" t="s">
        <v>25</v>
      </c>
      <c r="E13" s="45">
        <v>15</v>
      </c>
      <c r="F13" s="45"/>
      <c r="G13" s="17">
        <v>20</v>
      </c>
      <c r="H13" s="71">
        <v>3</v>
      </c>
      <c r="I13" s="18">
        <v>33.59</v>
      </c>
      <c r="J13" s="19">
        <v>30.79</v>
      </c>
      <c r="K13" s="18">
        <f t="shared" si="0"/>
        <v>64.38</v>
      </c>
      <c r="L13" s="71">
        <v>3</v>
      </c>
      <c r="M13" s="20">
        <v>74</v>
      </c>
      <c r="N13" s="71">
        <v>2</v>
      </c>
      <c r="O13" s="20">
        <v>50</v>
      </c>
      <c r="P13" s="71">
        <v>4</v>
      </c>
      <c r="Q13" s="18">
        <v>65.04</v>
      </c>
      <c r="R13" s="21">
        <f t="shared" si="1"/>
        <v>97.56</v>
      </c>
      <c r="S13" s="71">
        <v>1</v>
      </c>
      <c r="T13" s="21">
        <f t="shared" si="2"/>
        <v>305.94</v>
      </c>
      <c r="U13" s="71">
        <v>3</v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</row>
    <row r="14" spans="1:83" s="8" customFormat="1" ht="13.5" customHeight="1">
      <c r="A14" s="51" t="s">
        <v>81</v>
      </c>
      <c r="B14" s="51" t="s">
        <v>79</v>
      </c>
      <c r="C14" s="51" t="s">
        <v>80</v>
      </c>
      <c r="D14" s="51" t="s">
        <v>25</v>
      </c>
      <c r="E14" s="45">
        <v>15</v>
      </c>
      <c r="F14" s="45"/>
      <c r="G14" s="17">
        <v>5</v>
      </c>
      <c r="H14" s="71">
        <v>4</v>
      </c>
      <c r="I14" s="18">
        <v>30.98</v>
      </c>
      <c r="J14" s="19">
        <v>30.79</v>
      </c>
      <c r="K14" s="18">
        <f t="shared" si="0"/>
        <v>61.769999999999996</v>
      </c>
      <c r="L14" s="71">
        <v>4</v>
      </c>
      <c r="M14" s="20">
        <v>54</v>
      </c>
      <c r="N14" s="71">
        <v>4</v>
      </c>
      <c r="O14" s="20">
        <v>75</v>
      </c>
      <c r="P14" s="71">
        <v>2</v>
      </c>
      <c r="Q14" s="18">
        <v>33.14</v>
      </c>
      <c r="R14" s="21">
        <f t="shared" si="1"/>
        <v>49.71</v>
      </c>
      <c r="S14" s="71">
        <v>4</v>
      </c>
      <c r="T14" s="21">
        <f t="shared" si="2"/>
        <v>245.48</v>
      </c>
      <c r="U14" s="71">
        <v>4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</row>
    <row r="15" spans="1:83" s="8" customFormat="1" ht="13.5" customHeight="1">
      <c r="A15" s="51"/>
      <c r="B15" s="51"/>
      <c r="C15" s="51"/>
      <c r="D15" s="51"/>
      <c r="E15" s="45"/>
      <c r="F15" s="45"/>
      <c r="G15" s="17"/>
      <c r="H15" s="36"/>
      <c r="I15" s="18"/>
      <c r="J15" s="19"/>
      <c r="K15" s="18"/>
      <c r="L15" s="16"/>
      <c r="M15" s="20"/>
      <c r="N15" s="17"/>
      <c r="O15" s="20"/>
      <c r="P15" s="71"/>
      <c r="Q15" s="18"/>
      <c r="R15" s="21"/>
      <c r="S15" s="16"/>
      <c r="T15" s="21"/>
      <c r="U15" s="44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</row>
    <row r="16" spans="1:83" s="8" customFormat="1" ht="13.5" customHeight="1">
      <c r="A16" s="51" t="s">
        <v>29</v>
      </c>
      <c r="B16" s="51" t="s">
        <v>30</v>
      </c>
      <c r="C16" s="51" t="s">
        <v>24</v>
      </c>
      <c r="D16" s="51" t="s">
        <v>31</v>
      </c>
      <c r="E16" s="53">
        <v>11</v>
      </c>
      <c r="F16" s="53">
        <v>22</v>
      </c>
      <c r="G16" s="17">
        <v>100</v>
      </c>
      <c r="H16" s="71">
        <v>1</v>
      </c>
      <c r="I16" s="18">
        <v>48.39</v>
      </c>
      <c r="J16" s="19">
        <v>48.37</v>
      </c>
      <c r="K16" s="18">
        <f t="shared" si="0"/>
        <v>96.75999999999999</v>
      </c>
      <c r="L16" s="71">
        <v>3</v>
      </c>
      <c r="M16" s="20">
        <v>94</v>
      </c>
      <c r="N16" s="71">
        <v>1</v>
      </c>
      <c r="O16" s="20">
        <v>95</v>
      </c>
      <c r="P16" s="71">
        <v>1</v>
      </c>
      <c r="Q16" s="18">
        <v>65.84</v>
      </c>
      <c r="R16" s="21">
        <f t="shared" si="1"/>
        <v>98.76</v>
      </c>
      <c r="S16" s="71">
        <v>1</v>
      </c>
      <c r="T16" s="21">
        <f t="shared" si="2"/>
        <v>484.52</v>
      </c>
      <c r="U16" s="71">
        <v>1</v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</row>
    <row r="17" spans="1:83" s="8" customFormat="1" ht="13.5" customHeight="1">
      <c r="A17" s="51" t="s">
        <v>32</v>
      </c>
      <c r="B17" s="51" t="s">
        <v>33</v>
      </c>
      <c r="C17" s="51" t="s">
        <v>24</v>
      </c>
      <c r="D17" s="51" t="s">
        <v>31</v>
      </c>
      <c r="E17" s="53">
        <v>11</v>
      </c>
      <c r="F17" s="53">
        <v>22</v>
      </c>
      <c r="G17" s="17">
        <v>95</v>
      </c>
      <c r="H17" s="71">
        <v>2</v>
      </c>
      <c r="I17" s="18">
        <v>57.3</v>
      </c>
      <c r="J17" s="19">
        <v>50.77</v>
      </c>
      <c r="K17" s="18">
        <f t="shared" si="0"/>
        <v>108.07</v>
      </c>
      <c r="L17" s="71">
        <v>1</v>
      </c>
      <c r="M17" s="8">
        <v>84</v>
      </c>
      <c r="N17" s="71">
        <v>4</v>
      </c>
      <c r="O17" s="20">
        <v>95</v>
      </c>
      <c r="P17" s="71">
        <v>2</v>
      </c>
      <c r="Q17" s="18">
        <v>65.31</v>
      </c>
      <c r="R17" s="21">
        <f t="shared" si="1"/>
        <v>97.965</v>
      </c>
      <c r="S17" s="71">
        <v>2</v>
      </c>
      <c r="T17" s="21">
        <f t="shared" si="2"/>
        <v>480.03499999999997</v>
      </c>
      <c r="U17" s="71">
        <v>2</v>
      </c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</row>
    <row r="18" spans="1:83" s="8" customFormat="1" ht="13.5" customHeight="1">
      <c r="A18" s="51" t="s">
        <v>34</v>
      </c>
      <c r="B18" s="51" t="s">
        <v>35</v>
      </c>
      <c r="C18" s="51" t="s">
        <v>28</v>
      </c>
      <c r="D18" s="51" t="s">
        <v>31</v>
      </c>
      <c r="E18" s="53"/>
      <c r="F18" s="53"/>
      <c r="G18" s="17">
        <v>80</v>
      </c>
      <c r="H18" s="71">
        <v>3</v>
      </c>
      <c r="I18" s="18">
        <v>44.82</v>
      </c>
      <c r="J18" s="19">
        <v>39.87</v>
      </c>
      <c r="K18" s="18">
        <f t="shared" si="0"/>
        <v>84.69</v>
      </c>
      <c r="L18" s="71">
        <v>5</v>
      </c>
      <c r="M18" s="20">
        <v>88</v>
      </c>
      <c r="N18" s="71">
        <v>2</v>
      </c>
      <c r="O18" s="20">
        <v>75</v>
      </c>
      <c r="P18" s="71">
        <v>3</v>
      </c>
      <c r="Q18" s="18">
        <v>65.08</v>
      </c>
      <c r="R18" s="21">
        <f t="shared" si="1"/>
        <v>97.62</v>
      </c>
      <c r="S18" s="71">
        <v>3</v>
      </c>
      <c r="T18" s="21">
        <f t="shared" si="2"/>
        <v>425.31</v>
      </c>
      <c r="U18" s="71">
        <v>3</v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</row>
    <row r="19" spans="1:83" s="8" customFormat="1" ht="13.5" customHeight="1">
      <c r="A19" s="51" t="s">
        <v>82</v>
      </c>
      <c r="B19" s="51" t="s">
        <v>83</v>
      </c>
      <c r="C19" s="51" t="s">
        <v>80</v>
      </c>
      <c r="D19" s="51" t="s">
        <v>31</v>
      </c>
      <c r="E19" s="45">
        <v>12</v>
      </c>
      <c r="F19" s="45"/>
      <c r="G19" s="17">
        <v>65</v>
      </c>
      <c r="H19" s="71">
        <v>4</v>
      </c>
      <c r="I19" s="18">
        <v>50.73</v>
      </c>
      <c r="J19" s="19">
        <v>40.65</v>
      </c>
      <c r="K19" s="18">
        <f t="shared" si="0"/>
        <v>91.38</v>
      </c>
      <c r="L19" s="71">
        <v>2</v>
      </c>
      <c r="M19" s="20">
        <v>88</v>
      </c>
      <c r="N19" s="71">
        <v>3</v>
      </c>
      <c r="O19" s="20">
        <v>75</v>
      </c>
      <c r="P19" s="71">
        <v>4</v>
      </c>
      <c r="Q19" s="18">
        <v>56.23</v>
      </c>
      <c r="R19" s="21">
        <f t="shared" si="1"/>
        <v>84.345</v>
      </c>
      <c r="S19" s="71">
        <v>5</v>
      </c>
      <c r="T19" s="21">
        <f t="shared" si="2"/>
        <v>403.725</v>
      </c>
      <c r="U19" s="71">
        <v>4</v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</row>
    <row r="20" spans="1:83" s="8" customFormat="1" ht="13.5" customHeight="1">
      <c r="A20" s="51" t="s">
        <v>84</v>
      </c>
      <c r="B20" s="51" t="s">
        <v>85</v>
      </c>
      <c r="C20" s="51" t="s">
        <v>80</v>
      </c>
      <c r="D20" s="51" t="s">
        <v>31</v>
      </c>
      <c r="E20" s="45">
        <v>12</v>
      </c>
      <c r="F20" s="45"/>
      <c r="G20" s="17">
        <v>30</v>
      </c>
      <c r="H20" s="71">
        <v>5</v>
      </c>
      <c r="I20" s="18">
        <v>46.09</v>
      </c>
      <c r="J20" s="19">
        <v>45.61</v>
      </c>
      <c r="K20" s="18">
        <f t="shared" si="0"/>
        <v>91.7</v>
      </c>
      <c r="L20" s="71">
        <v>4</v>
      </c>
      <c r="M20" s="20">
        <v>62</v>
      </c>
      <c r="N20" s="71">
        <v>5</v>
      </c>
      <c r="O20" s="20">
        <v>65</v>
      </c>
      <c r="P20" s="71">
        <v>5</v>
      </c>
      <c r="Q20" s="18">
        <v>56.25</v>
      </c>
      <c r="R20" s="21">
        <f t="shared" si="1"/>
        <v>84.375</v>
      </c>
      <c r="S20" s="71">
        <v>4</v>
      </c>
      <c r="T20" s="21">
        <f t="shared" si="2"/>
        <v>333.075</v>
      </c>
      <c r="U20" s="71">
        <v>5</v>
      </c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</row>
    <row r="21" spans="1:83" s="8" customFormat="1" ht="13.5" customHeight="1">
      <c r="A21" s="64"/>
      <c r="B21" s="64"/>
      <c r="C21" s="64"/>
      <c r="D21" s="64"/>
      <c r="E21" s="45"/>
      <c r="F21" s="45"/>
      <c r="G21" s="17"/>
      <c r="H21" s="36"/>
      <c r="I21" s="18"/>
      <c r="J21" s="19"/>
      <c r="K21" s="18"/>
      <c r="L21" s="46"/>
      <c r="M21" s="20"/>
      <c r="N21" s="36"/>
      <c r="O21" s="20"/>
      <c r="P21" s="36"/>
      <c r="Q21" s="18"/>
      <c r="R21" s="21"/>
      <c r="S21" s="44"/>
      <c r="T21" s="21"/>
      <c r="U21" s="44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</row>
    <row r="22" spans="1:83" s="8" customFormat="1" ht="13.5" customHeight="1">
      <c r="A22" s="64"/>
      <c r="B22" s="64"/>
      <c r="C22" s="64"/>
      <c r="D22" s="64"/>
      <c r="E22" s="45"/>
      <c r="F22" s="45"/>
      <c r="G22" s="17"/>
      <c r="H22" s="36"/>
      <c r="I22" s="18"/>
      <c r="J22" s="19"/>
      <c r="K22" s="18"/>
      <c r="L22" s="46"/>
      <c r="M22" s="20"/>
      <c r="N22" s="36"/>
      <c r="O22" s="20"/>
      <c r="P22" s="36"/>
      <c r="Q22" s="18"/>
      <c r="R22" s="21"/>
      <c r="S22" s="44"/>
      <c r="T22" s="21"/>
      <c r="U22" s="44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</row>
    <row r="23" spans="1:83" s="8" customFormat="1" ht="13.5" customHeight="1">
      <c r="A23" s="64"/>
      <c r="B23" s="64"/>
      <c r="C23" s="64"/>
      <c r="D23" s="64"/>
      <c r="E23" s="45"/>
      <c r="F23" s="45"/>
      <c r="G23" s="17"/>
      <c r="H23" s="36"/>
      <c r="I23" s="18"/>
      <c r="J23" s="19"/>
      <c r="K23" s="18"/>
      <c r="L23" s="46"/>
      <c r="M23" s="20"/>
      <c r="N23" s="36"/>
      <c r="O23" s="20"/>
      <c r="P23" s="36"/>
      <c r="Q23" s="18"/>
      <c r="R23" s="21"/>
      <c r="S23" s="44"/>
      <c r="T23" s="21"/>
      <c r="U23" s="44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</row>
    <row r="24" spans="1:83" s="8" customFormat="1" ht="13.5" customHeight="1">
      <c r="A24" s="64"/>
      <c r="B24" s="64"/>
      <c r="C24" s="64"/>
      <c r="D24" s="64"/>
      <c r="E24" s="45"/>
      <c r="F24" s="45"/>
      <c r="G24" s="17"/>
      <c r="H24" s="36"/>
      <c r="I24" s="18"/>
      <c r="J24" s="19"/>
      <c r="K24" s="18"/>
      <c r="L24" s="46"/>
      <c r="M24" s="20"/>
      <c r="N24" s="36"/>
      <c r="O24" s="20"/>
      <c r="P24" s="36"/>
      <c r="Q24" s="18"/>
      <c r="R24" s="21"/>
      <c r="S24" s="44"/>
      <c r="T24" s="21"/>
      <c r="U24" s="44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</row>
    <row r="25" spans="1:83" s="8" customFormat="1" ht="13.5" customHeight="1">
      <c r="A25" s="64"/>
      <c r="B25" s="64"/>
      <c r="C25" s="64"/>
      <c r="D25" s="64"/>
      <c r="E25" s="45"/>
      <c r="F25" s="45"/>
      <c r="G25" s="17"/>
      <c r="H25" s="36"/>
      <c r="I25" s="18"/>
      <c r="J25" s="19"/>
      <c r="K25" s="18"/>
      <c r="L25" s="46"/>
      <c r="M25" s="20"/>
      <c r="N25" s="36"/>
      <c r="O25" s="20"/>
      <c r="P25" s="36"/>
      <c r="Q25" s="18"/>
      <c r="R25" s="21"/>
      <c r="S25" s="44"/>
      <c r="T25" s="21"/>
      <c r="U25" s="44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</row>
    <row r="26" spans="1:83" s="8" customFormat="1" ht="13.5" customHeight="1">
      <c r="A26" s="64"/>
      <c r="B26" s="64"/>
      <c r="C26" s="64"/>
      <c r="D26" s="64"/>
      <c r="E26" s="45"/>
      <c r="F26" s="45"/>
      <c r="G26" s="17"/>
      <c r="H26" s="36"/>
      <c r="I26" s="18"/>
      <c r="J26" s="19"/>
      <c r="K26" s="18"/>
      <c r="L26" s="46"/>
      <c r="M26" s="20"/>
      <c r="N26" s="36"/>
      <c r="O26" s="20"/>
      <c r="P26" s="36"/>
      <c r="Q26" s="18"/>
      <c r="R26" s="21"/>
      <c r="S26" s="44"/>
      <c r="T26" s="21"/>
      <c r="U26" s="44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</row>
  </sheetData>
  <mergeCells count="7">
    <mergeCell ref="T3:U3"/>
    <mergeCell ref="A1:T1"/>
    <mergeCell ref="Q3:S3"/>
    <mergeCell ref="G3:H3"/>
    <mergeCell ref="I3:L3"/>
    <mergeCell ref="M3:N3"/>
    <mergeCell ref="O3:P3"/>
  </mergeCells>
  <printOptions/>
  <pageMargins left="0.5905511811023623" right="0.3937007874015748" top="0.5905511811023623" bottom="0.3937007874015748" header="0.5118110236220472" footer="0.5118110236220472"/>
  <pageSetup fitToHeight="0" fitToWidth="0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G10" sqref="G10"/>
    </sheetView>
  </sheetViews>
  <sheetFormatPr defaultColWidth="11.421875" defaultRowHeight="12.75"/>
  <cols>
    <col min="1" max="1" width="14.7109375" style="0" customWidth="1"/>
    <col min="2" max="2" width="16.28125" style="0" customWidth="1"/>
    <col min="3" max="3" width="13.421875" style="0" customWidth="1"/>
    <col min="4" max="4" width="11.421875" style="63" customWidth="1"/>
  </cols>
  <sheetData>
    <row r="1" spans="1:19" ht="15.75">
      <c r="A1" s="163" t="s">
        <v>96</v>
      </c>
      <c r="B1" s="163"/>
      <c r="C1" s="163"/>
      <c r="D1" s="163"/>
      <c r="E1" s="163"/>
      <c r="F1" s="163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15.75">
      <c r="A2" s="163" t="s">
        <v>94</v>
      </c>
      <c r="B2" s="163"/>
      <c r="C2" s="163"/>
      <c r="D2" s="163"/>
      <c r="E2" s="163"/>
      <c r="F2" s="163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5" ht="12.75">
      <c r="A5" s="78" t="s">
        <v>95</v>
      </c>
    </row>
    <row r="7" spans="1:3" ht="12.75">
      <c r="A7" s="68"/>
      <c r="B7" s="68"/>
      <c r="C7" s="68"/>
    </row>
    <row r="8" spans="1:5" ht="12.75">
      <c r="A8" s="66" t="s">
        <v>41</v>
      </c>
      <c r="B8" s="67" t="s">
        <v>42</v>
      </c>
      <c r="C8" s="66" t="s">
        <v>43</v>
      </c>
      <c r="D8" s="76">
        <v>493.18</v>
      </c>
      <c r="E8" t="s">
        <v>13</v>
      </c>
    </row>
    <row r="9" spans="1:5" ht="12.75">
      <c r="A9" s="66" t="s">
        <v>46</v>
      </c>
      <c r="B9" s="67" t="s">
        <v>47</v>
      </c>
      <c r="C9" s="66" t="s">
        <v>43</v>
      </c>
      <c r="D9" s="76">
        <v>489.325</v>
      </c>
      <c r="E9" t="s">
        <v>13</v>
      </c>
    </row>
    <row r="10" spans="1:5" ht="12.75">
      <c r="A10" s="66" t="s">
        <v>29</v>
      </c>
      <c r="B10" s="69" t="s">
        <v>30</v>
      </c>
      <c r="C10" s="66" t="s">
        <v>43</v>
      </c>
      <c r="D10" s="76">
        <v>484.52</v>
      </c>
      <c r="E10" t="s">
        <v>13</v>
      </c>
    </row>
    <row r="11" spans="1:5" ht="12.75">
      <c r="A11" s="66" t="s">
        <v>32</v>
      </c>
      <c r="B11" s="67" t="s">
        <v>33</v>
      </c>
      <c r="C11" s="66" t="s">
        <v>43</v>
      </c>
      <c r="D11" s="76">
        <v>480.035</v>
      </c>
      <c r="E11" t="s">
        <v>13</v>
      </c>
    </row>
    <row r="12" spans="1:5" ht="12.75">
      <c r="A12" s="66" t="s">
        <v>49</v>
      </c>
      <c r="B12" s="67" t="s">
        <v>50</v>
      </c>
      <c r="C12" s="66" t="s">
        <v>43</v>
      </c>
      <c r="D12" s="76">
        <v>463.655</v>
      </c>
      <c r="E12" t="s">
        <v>13</v>
      </c>
    </row>
    <row r="13" spans="1:5" ht="12.75">
      <c r="A13" s="66" t="s">
        <v>22</v>
      </c>
      <c r="B13" s="67" t="s">
        <v>23</v>
      </c>
      <c r="C13" s="66" t="s">
        <v>43</v>
      </c>
      <c r="D13" s="76">
        <v>442.23</v>
      </c>
      <c r="E13" t="s">
        <v>13</v>
      </c>
    </row>
    <row r="14" spans="1:4" ht="12.75">
      <c r="A14" s="66"/>
      <c r="B14" s="67"/>
      <c r="C14" s="66"/>
      <c r="D14" s="76"/>
    </row>
    <row r="15" spans="1:6" ht="12.75">
      <c r="A15" s="66"/>
      <c r="B15" s="67"/>
      <c r="C15" s="66" t="s">
        <v>10</v>
      </c>
      <c r="D15" s="77">
        <f>SUM(D8:D13)</f>
        <v>2852.945</v>
      </c>
      <c r="E15" t="s">
        <v>13</v>
      </c>
      <c r="F15" s="79" t="s">
        <v>98</v>
      </c>
    </row>
    <row r="16" spans="1:4" ht="12.75">
      <c r="A16" s="66"/>
      <c r="B16" s="67"/>
      <c r="C16" s="66"/>
      <c r="D16" s="76"/>
    </row>
    <row r="17" spans="1:5" ht="12.75">
      <c r="A17" s="66" t="s">
        <v>74</v>
      </c>
      <c r="B17" s="67" t="s">
        <v>75</v>
      </c>
      <c r="C17" s="66" t="s">
        <v>63</v>
      </c>
      <c r="D17" s="76">
        <v>484.505</v>
      </c>
      <c r="E17" t="s">
        <v>13</v>
      </c>
    </row>
    <row r="18" spans="1:5" ht="12.75">
      <c r="A18" s="66" t="s">
        <v>61</v>
      </c>
      <c r="B18" s="67" t="s">
        <v>62</v>
      </c>
      <c r="C18" s="66" t="s">
        <v>63</v>
      </c>
      <c r="D18" s="76">
        <v>435.215</v>
      </c>
      <c r="E18" t="s">
        <v>13</v>
      </c>
    </row>
    <row r="19" spans="1:5" ht="12.75">
      <c r="A19" s="66" t="s">
        <v>64</v>
      </c>
      <c r="B19" s="67" t="s">
        <v>65</v>
      </c>
      <c r="C19" s="66" t="s">
        <v>63</v>
      </c>
      <c r="D19" s="76">
        <v>398.495</v>
      </c>
      <c r="E19" t="s">
        <v>13</v>
      </c>
    </row>
    <row r="20" spans="1:5" ht="12.75">
      <c r="A20" s="66" t="s">
        <v>66</v>
      </c>
      <c r="B20" s="67" t="s">
        <v>67</v>
      </c>
      <c r="C20" s="66" t="s">
        <v>63</v>
      </c>
      <c r="D20" s="76">
        <v>352.425</v>
      </c>
      <c r="E20" t="s">
        <v>13</v>
      </c>
    </row>
    <row r="21" spans="1:5" ht="12.75">
      <c r="A21" s="66" t="s">
        <v>72</v>
      </c>
      <c r="B21" s="67" t="s">
        <v>73</v>
      </c>
      <c r="C21" s="66" t="s">
        <v>63</v>
      </c>
      <c r="D21" s="76">
        <v>345.2</v>
      </c>
      <c r="E21" t="s">
        <v>13</v>
      </c>
    </row>
    <row r="22" spans="1:5" ht="12.75">
      <c r="A22" s="66" t="s">
        <v>68</v>
      </c>
      <c r="B22" s="67" t="s">
        <v>69</v>
      </c>
      <c r="C22" s="66" t="s">
        <v>63</v>
      </c>
      <c r="D22" s="76">
        <v>327.565</v>
      </c>
      <c r="E22" t="s">
        <v>13</v>
      </c>
    </row>
    <row r="23" spans="1:4" ht="12.75">
      <c r="A23" s="65"/>
      <c r="D23" s="77"/>
    </row>
    <row r="24" spans="3:6" ht="12.75">
      <c r="C24" s="70" t="s">
        <v>10</v>
      </c>
      <c r="D24" s="77">
        <f>SUM(D17:D23)</f>
        <v>2343.405</v>
      </c>
      <c r="E24" t="s">
        <v>13</v>
      </c>
      <c r="F24" s="79" t="s">
        <v>99</v>
      </c>
    </row>
    <row r="25" ht="12.75">
      <c r="D25" s="76"/>
    </row>
    <row r="26" spans="1:4" ht="12.75">
      <c r="A26" s="66"/>
      <c r="B26" s="67"/>
      <c r="C26" s="66"/>
      <c r="D26" s="54"/>
    </row>
    <row r="27" spans="1:4" ht="12.75">
      <c r="A27" s="66"/>
      <c r="B27" s="67"/>
      <c r="C27" s="66"/>
      <c r="D27" s="54"/>
    </row>
    <row r="28" spans="1:4" ht="12.75">
      <c r="A28" s="66"/>
      <c r="B28" s="67"/>
      <c r="C28" s="66"/>
      <c r="D28" s="54"/>
    </row>
    <row r="29" spans="1:4" ht="12.75">
      <c r="A29" s="66"/>
      <c r="B29" s="67"/>
      <c r="C29" s="66"/>
      <c r="D29" s="54"/>
    </row>
    <row r="30" spans="1:3" ht="12.75">
      <c r="A30" s="68"/>
      <c r="B30" s="68"/>
      <c r="C30" s="68"/>
    </row>
    <row r="31" spans="1:3" ht="12.75">
      <c r="A31" s="68"/>
      <c r="B31" s="68"/>
      <c r="C31" s="68"/>
    </row>
    <row r="32" spans="1:3" ht="12.75">
      <c r="A32" s="68"/>
      <c r="B32" s="68"/>
      <c r="C32" s="68"/>
    </row>
    <row r="33" spans="1:3" ht="12.75">
      <c r="A33" s="68"/>
      <c r="B33" s="68"/>
      <c r="C33" s="68"/>
    </row>
    <row r="34" spans="1:4" ht="12.75">
      <c r="A34" s="66"/>
      <c r="B34" s="69"/>
      <c r="C34" s="66"/>
      <c r="D34" s="54"/>
    </row>
    <row r="35" spans="1:4" ht="12.75">
      <c r="A35" s="66"/>
      <c r="B35" s="67"/>
      <c r="C35" s="66"/>
      <c r="D35" s="54"/>
    </row>
    <row r="36" spans="1:4" ht="12.75">
      <c r="A36" s="66"/>
      <c r="B36" s="67"/>
      <c r="C36" s="66"/>
      <c r="D36" s="54"/>
    </row>
    <row r="37" spans="1:4" ht="12.75">
      <c r="A37" s="66"/>
      <c r="B37" s="67"/>
      <c r="C37" s="66"/>
      <c r="D37" s="54"/>
    </row>
    <row r="38" spans="1:3" ht="12.75">
      <c r="A38" s="68"/>
      <c r="B38" s="68"/>
      <c r="C38" s="68"/>
    </row>
    <row r="39" spans="1:3" ht="12.75">
      <c r="A39" s="68"/>
      <c r="B39" s="68"/>
      <c r="C39" s="68"/>
    </row>
    <row r="40" ht="12.75">
      <c r="C40" s="70"/>
    </row>
  </sheetData>
  <mergeCells count="2">
    <mergeCell ref="A1:F1"/>
    <mergeCell ref="A2:F2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1"/>
  <sheetViews>
    <sheetView tabSelected="1" workbookViewId="0" topLeftCell="A27">
      <selection activeCell="H31" sqref="H31"/>
    </sheetView>
  </sheetViews>
  <sheetFormatPr defaultColWidth="11.421875" defaultRowHeight="12.75"/>
  <cols>
    <col min="1" max="1" width="14.7109375" style="0" customWidth="1"/>
    <col min="2" max="2" width="16.28125" style="0" customWidth="1"/>
    <col min="3" max="3" width="13.421875" style="0" customWidth="1"/>
    <col min="4" max="4" width="11.421875" style="63" customWidth="1"/>
    <col min="6" max="6" width="11.421875" style="164" customWidth="1"/>
  </cols>
  <sheetData>
    <row r="1" spans="1:19" ht="15.75">
      <c r="A1" s="163" t="s">
        <v>101</v>
      </c>
      <c r="B1" s="163"/>
      <c r="C1" s="163"/>
      <c r="D1" s="163"/>
      <c r="E1" s="163"/>
      <c r="F1" s="163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15.75">
      <c r="A2" s="163" t="s">
        <v>94</v>
      </c>
      <c r="B2" s="163"/>
      <c r="C2" s="163"/>
      <c r="D2" s="163"/>
      <c r="E2" s="163"/>
      <c r="F2" s="163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5" ht="12.75">
      <c r="A5" s="65" t="s">
        <v>95</v>
      </c>
    </row>
    <row r="6" ht="12.75">
      <c r="A6" s="65"/>
    </row>
    <row r="7" spans="1:5" ht="12.75">
      <c r="A7" s="66" t="s">
        <v>36</v>
      </c>
      <c r="B7" s="67" t="s">
        <v>37</v>
      </c>
      <c r="C7" s="66" t="s">
        <v>28</v>
      </c>
      <c r="D7" s="76">
        <v>513.755</v>
      </c>
      <c r="E7" s="165" t="s">
        <v>13</v>
      </c>
    </row>
    <row r="8" spans="1:5" ht="12.75">
      <c r="A8" s="66" t="s">
        <v>44</v>
      </c>
      <c r="B8" s="67" t="s">
        <v>45</v>
      </c>
      <c r="C8" s="66" t="s">
        <v>28</v>
      </c>
      <c r="D8" s="76">
        <v>503.49</v>
      </c>
      <c r="E8" s="165" t="s">
        <v>13</v>
      </c>
    </row>
    <row r="9" spans="1:5" ht="12.75">
      <c r="A9" s="68" t="s">
        <v>39</v>
      </c>
      <c r="B9" s="166" t="s">
        <v>40</v>
      </c>
      <c r="C9" s="66" t="s">
        <v>28</v>
      </c>
      <c r="D9" s="76">
        <v>493.615</v>
      </c>
      <c r="E9" s="165" t="s">
        <v>13</v>
      </c>
    </row>
    <row r="10" spans="1:5" ht="12.75">
      <c r="A10" s="66" t="s">
        <v>49</v>
      </c>
      <c r="B10" s="67" t="s">
        <v>50</v>
      </c>
      <c r="C10" s="66" t="s">
        <v>28</v>
      </c>
      <c r="D10" s="76">
        <v>463.655</v>
      </c>
      <c r="E10" s="165" t="s">
        <v>13</v>
      </c>
    </row>
    <row r="11" spans="1:5" ht="12.75">
      <c r="A11" s="66"/>
      <c r="B11" s="67"/>
      <c r="C11" s="66"/>
      <c r="D11" s="76"/>
      <c r="E11" s="165"/>
    </row>
    <row r="12" spans="3:6" ht="12.75">
      <c r="C12" s="70" t="s">
        <v>10</v>
      </c>
      <c r="D12" s="77">
        <f>SUM(D7:D10)</f>
        <v>1974.515</v>
      </c>
      <c r="E12" s="167" t="s">
        <v>13</v>
      </c>
      <c r="F12" s="168" t="s">
        <v>98</v>
      </c>
    </row>
    <row r="13" spans="3:5" ht="12.75">
      <c r="C13" s="70"/>
      <c r="D13" s="76"/>
      <c r="E13" s="165"/>
    </row>
    <row r="14" spans="1:5" ht="12.75">
      <c r="A14" s="66" t="s">
        <v>57</v>
      </c>
      <c r="B14" s="67" t="s">
        <v>58</v>
      </c>
      <c r="C14" s="66" t="s">
        <v>55</v>
      </c>
      <c r="D14" s="76">
        <v>486.575</v>
      </c>
      <c r="E14" s="165" t="s">
        <v>13</v>
      </c>
    </row>
    <row r="15" spans="1:5" ht="12.75">
      <c r="A15" s="66" t="s">
        <v>56</v>
      </c>
      <c r="B15" s="67" t="s">
        <v>42</v>
      </c>
      <c r="C15" s="66" t="s">
        <v>55</v>
      </c>
      <c r="D15" s="76">
        <v>481.95</v>
      </c>
      <c r="E15" s="165" t="s">
        <v>13</v>
      </c>
    </row>
    <row r="16" spans="1:5" ht="12.75">
      <c r="A16" s="66" t="s">
        <v>59</v>
      </c>
      <c r="B16" s="67" t="s">
        <v>60</v>
      </c>
      <c r="C16" s="66" t="s">
        <v>55</v>
      </c>
      <c r="D16" s="76">
        <v>436.065</v>
      </c>
      <c r="E16" s="165" t="s">
        <v>13</v>
      </c>
    </row>
    <row r="17" spans="1:5" ht="12.75">
      <c r="A17" s="66" t="s">
        <v>53</v>
      </c>
      <c r="B17" s="67" t="s">
        <v>54</v>
      </c>
      <c r="C17" s="66" t="s">
        <v>55</v>
      </c>
      <c r="D17" s="76">
        <v>396.555</v>
      </c>
      <c r="E17" s="165" t="s">
        <v>13</v>
      </c>
    </row>
    <row r="18" spans="1:5" ht="12.75">
      <c r="A18" s="66"/>
      <c r="B18" s="67"/>
      <c r="C18" s="66"/>
      <c r="D18" s="76"/>
      <c r="E18" s="165"/>
    </row>
    <row r="19" spans="1:6" ht="12.75">
      <c r="A19" s="66"/>
      <c r="B19" s="67"/>
      <c r="C19" s="66" t="s">
        <v>10</v>
      </c>
      <c r="D19" s="77">
        <f>SUM(D14:D18)</f>
        <v>1801.145</v>
      </c>
      <c r="E19" s="165" t="s">
        <v>13</v>
      </c>
      <c r="F19" s="168" t="s">
        <v>99</v>
      </c>
    </row>
    <row r="20" spans="1:4" ht="12.75">
      <c r="A20" s="66"/>
      <c r="B20" s="67"/>
      <c r="C20" s="66"/>
      <c r="D20" s="76"/>
    </row>
    <row r="21" spans="1:5" ht="12.75">
      <c r="A21" s="68" t="s">
        <v>86</v>
      </c>
      <c r="B21" s="68" t="s">
        <v>87</v>
      </c>
      <c r="C21" s="68" t="s">
        <v>80</v>
      </c>
      <c r="D21" s="76">
        <v>482.15</v>
      </c>
      <c r="E21" s="165" t="s">
        <v>13</v>
      </c>
    </row>
    <row r="22" spans="1:5" ht="12.75">
      <c r="A22" s="68" t="s">
        <v>84</v>
      </c>
      <c r="B22" s="68" t="s">
        <v>92</v>
      </c>
      <c r="C22" s="68" t="s">
        <v>80</v>
      </c>
      <c r="D22" s="76">
        <v>409.215</v>
      </c>
      <c r="E22" s="165" t="s">
        <v>13</v>
      </c>
    </row>
    <row r="23" spans="1:5" ht="12.75">
      <c r="A23" s="68" t="s">
        <v>90</v>
      </c>
      <c r="B23" s="68" t="s">
        <v>91</v>
      </c>
      <c r="C23" s="68" t="s">
        <v>80</v>
      </c>
      <c r="D23" s="76">
        <v>387.825</v>
      </c>
      <c r="E23" s="165" t="s">
        <v>13</v>
      </c>
    </row>
    <row r="24" spans="1:5" ht="12.75">
      <c r="A24" s="68" t="s">
        <v>88</v>
      </c>
      <c r="B24" s="68" t="s">
        <v>89</v>
      </c>
      <c r="C24" s="68" t="s">
        <v>80</v>
      </c>
      <c r="D24" s="76">
        <v>338.94</v>
      </c>
      <c r="E24" s="165" t="s">
        <v>13</v>
      </c>
    </row>
    <row r="25" spans="1:5" ht="12.75">
      <c r="A25" s="68"/>
      <c r="B25" s="68"/>
      <c r="C25" s="68"/>
      <c r="D25" s="76"/>
      <c r="E25" s="165"/>
    </row>
    <row r="26" spans="1:6" ht="12.75">
      <c r="A26" s="68"/>
      <c r="B26" s="68"/>
      <c r="C26" s="68" t="s">
        <v>10</v>
      </c>
      <c r="D26" s="77">
        <f>SUM(D21:D25)</f>
        <v>1618.13</v>
      </c>
      <c r="E26" s="165" t="s">
        <v>13</v>
      </c>
      <c r="F26" s="168" t="s">
        <v>102</v>
      </c>
    </row>
    <row r="27" ht="12.75">
      <c r="D27" s="76"/>
    </row>
    <row r="28" spans="1:4" ht="12.75">
      <c r="A28" s="65" t="s">
        <v>103</v>
      </c>
      <c r="D28" s="76"/>
    </row>
    <row r="29" spans="1:4" ht="12.75">
      <c r="A29" s="65" t="s">
        <v>104</v>
      </c>
      <c r="D29" s="76"/>
    </row>
    <row r="30" ht="12.75">
      <c r="D30" s="76"/>
    </row>
    <row r="31" spans="1:5" ht="12.75">
      <c r="A31" s="66" t="s">
        <v>22</v>
      </c>
      <c r="B31" s="67" t="s">
        <v>23</v>
      </c>
      <c r="C31" s="66" t="s">
        <v>28</v>
      </c>
      <c r="D31" s="76">
        <v>442.23</v>
      </c>
      <c r="E31" s="70" t="s">
        <v>13</v>
      </c>
    </row>
    <row r="32" spans="1:5" ht="12.75">
      <c r="A32" s="66" t="s">
        <v>26</v>
      </c>
      <c r="B32" s="67" t="s">
        <v>27</v>
      </c>
      <c r="C32" s="66" t="s">
        <v>28</v>
      </c>
      <c r="D32" s="76">
        <v>342.065</v>
      </c>
      <c r="E32" s="70" t="s">
        <v>13</v>
      </c>
    </row>
    <row r="33" spans="1:5" ht="12.75">
      <c r="A33" s="66"/>
      <c r="B33" s="67"/>
      <c r="C33" s="66"/>
      <c r="D33" s="76"/>
      <c r="E33" s="70"/>
    </row>
    <row r="34" spans="1:6" ht="12.75">
      <c r="A34" s="66"/>
      <c r="B34" s="67"/>
      <c r="C34" s="66" t="s">
        <v>10</v>
      </c>
      <c r="D34" s="77">
        <f>SUM(D31:D33)</f>
        <v>784.2950000000001</v>
      </c>
      <c r="E34" s="70" t="s">
        <v>13</v>
      </c>
      <c r="F34" s="168" t="s">
        <v>98</v>
      </c>
    </row>
    <row r="35" spans="1:4" ht="12.75">
      <c r="A35" s="66"/>
      <c r="B35" s="67"/>
      <c r="C35" s="66"/>
      <c r="D35" s="76"/>
    </row>
    <row r="36" spans="1:5" ht="12.75">
      <c r="A36" s="68" t="s">
        <v>78</v>
      </c>
      <c r="B36" s="68" t="s">
        <v>79</v>
      </c>
      <c r="C36" s="68" t="s">
        <v>80</v>
      </c>
      <c r="D36" s="76">
        <v>305.94</v>
      </c>
      <c r="E36" s="70" t="s">
        <v>13</v>
      </c>
    </row>
    <row r="37" spans="1:5" ht="12.75">
      <c r="A37" s="68" t="s">
        <v>81</v>
      </c>
      <c r="B37" s="68" t="s">
        <v>79</v>
      </c>
      <c r="C37" s="68" t="s">
        <v>80</v>
      </c>
      <c r="D37" s="76">
        <v>245.48</v>
      </c>
      <c r="E37" s="70" t="s">
        <v>13</v>
      </c>
    </row>
    <row r="38" spans="1:5" ht="12.75">
      <c r="A38" s="68"/>
      <c r="B38" s="68"/>
      <c r="C38" s="68"/>
      <c r="D38" s="76"/>
      <c r="E38" s="70"/>
    </row>
    <row r="39" spans="1:6" ht="12.75">
      <c r="A39" s="68"/>
      <c r="B39" s="68"/>
      <c r="C39" s="68" t="s">
        <v>10</v>
      </c>
      <c r="D39" s="77">
        <f>SUM(D36:D38)</f>
        <v>551.42</v>
      </c>
      <c r="E39" s="70" t="s">
        <v>13</v>
      </c>
      <c r="F39" s="168" t="s">
        <v>99</v>
      </c>
    </row>
    <row r="40" spans="1:5" ht="12.75">
      <c r="A40" s="68"/>
      <c r="B40" s="68"/>
      <c r="C40" s="68"/>
      <c r="D40" s="76"/>
      <c r="E40" s="70"/>
    </row>
    <row r="41" spans="1:5" ht="12.75">
      <c r="A41" s="169" t="s">
        <v>105</v>
      </c>
      <c r="B41" s="68"/>
      <c r="C41" s="68"/>
      <c r="D41" s="76"/>
      <c r="E41" s="70"/>
    </row>
    <row r="42" spans="1:4" ht="12.75">
      <c r="A42" s="68"/>
      <c r="B42" s="68"/>
      <c r="C42" s="68"/>
      <c r="D42" s="76"/>
    </row>
    <row r="43" spans="1:5" ht="12.75">
      <c r="A43" s="66" t="s">
        <v>29</v>
      </c>
      <c r="B43" s="69" t="s">
        <v>30</v>
      </c>
      <c r="C43" s="66" t="s">
        <v>28</v>
      </c>
      <c r="D43" s="76">
        <v>484.52</v>
      </c>
      <c r="E43" s="70" t="s">
        <v>13</v>
      </c>
    </row>
    <row r="44" spans="1:5" ht="12.75">
      <c r="A44" s="66" t="s">
        <v>32</v>
      </c>
      <c r="B44" s="67" t="s">
        <v>33</v>
      </c>
      <c r="C44" s="66" t="s">
        <v>28</v>
      </c>
      <c r="D44" s="76">
        <v>480.035</v>
      </c>
      <c r="E44" s="70" t="s">
        <v>13</v>
      </c>
    </row>
    <row r="45" spans="1:5" ht="12.75">
      <c r="A45" s="66"/>
      <c r="B45" s="67"/>
      <c r="C45" s="66"/>
      <c r="D45" s="76"/>
      <c r="E45" s="70"/>
    </row>
    <row r="46" spans="1:6" ht="12.75">
      <c r="A46" s="66"/>
      <c r="B46" s="67"/>
      <c r="C46" s="66" t="s">
        <v>10</v>
      </c>
      <c r="D46" s="77">
        <f>SUM(D43:D45)</f>
        <v>964.5550000000001</v>
      </c>
      <c r="E46" s="70" t="s">
        <v>13</v>
      </c>
      <c r="F46" s="168" t="s">
        <v>98</v>
      </c>
    </row>
    <row r="47" spans="1:4" ht="12.75">
      <c r="A47" s="66"/>
      <c r="B47" s="67"/>
      <c r="C47" s="66"/>
      <c r="D47" s="76"/>
    </row>
    <row r="48" spans="1:5" ht="12.75">
      <c r="A48" s="68" t="s">
        <v>82</v>
      </c>
      <c r="B48" s="68" t="s">
        <v>83</v>
      </c>
      <c r="C48" s="68" t="s">
        <v>80</v>
      </c>
      <c r="D48" s="76">
        <v>403.725</v>
      </c>
      <c r="E48" s="70" t="s">
        <v>13</v>
      </c>
    </row>
    <row r="49" spans="1:5" ht="12.75">
      <c r="A49" s="68" t="s">
        <v>84</v>
      </c>
      <c r="B49" s="68" t="s">
        <v>85</v>
      </c>
      <c r="C49" s="68" t="s">
        <v>80</v>
      </c>
      <c r="D49" s="76">
        <v>333.075</v>
      </c>
      <c r="E49" s="70" t="s">
        <v>13</v>
      </c>
    </row>
    <row r="50" spans="1:5" ht="12.75">
      <c r="A50" s="68"/>
      <c r="B50" s="68"/>
      <c r="C50" s="68"/>
      <c r="D50" s="76"/>
      <c r="E50" s="70"/>
    </row>
    <row r="51" spans="3:6" ht="12.75">
      <c r="C51" s="70" t="s">
        <v>10</v>
      </c>
      <c r="D51" s="77">
        <f>SUM(D48:D50)</f>
        <v>736.8</v>
      </c>
      <c r="E51" s="70" t="s">
        <v>13</v>
      </c>
      <c r="F51" s="168" t="s">
        <v>99</v>
      </c>
    </row>
  </sheetData>
  <mergeCells count="2">
    <mergeCell ref="A1:F1"/>
    <mergeCell ref="A2:F2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Wagner</cp:lastModifiedBy>
  <cp:lastPrinted>2007-05-26T15:58:32Z</cp:lastPrinted>
  <dcterms:created xsi:type="dcterms:W3CDTF">2000-04-20T06:06:45Z</dcterms:created>
  <dcterms:modified xsi:type="dcterms:W3CDTF">2007-05-28T17:18:08Z</dcterms:modified>
  <cp:category/>
  <cp:version/>
  <cp:contentType/>
  <cp:contentStatus/>
</cp:coreProperties>
</file>