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<sst xmlns="http://schemas.openxmlformats.org/spreadsheetml/2006/main" count="71" uniqueCount="46">
  <si>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</si>
  <si>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</si>
  <si>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</si>
  <si>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</si>
  <si>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</si>
  <si>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</si>
  <si>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</si>
  <si>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</si>
  <si>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</si>
  <si>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</si>
  <si>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</si>
  <si>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</si>
  <si>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</si>
  <si>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</si>
  <si>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</si>
  <si>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</si>
  <si>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</si>
  <si>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</si>
  <si>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</si>
  <si>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</si>
  <si>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</si>
  <si>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Wagner</t>
  </si>
  <si>
    <t>Frank</t>
  </si>
  <si>
    <t>LM</t>
  </si>
  <si>
    <t>S</t>
  </si>
  <si>
    <t>Hüter</t>
  </si>
  <si>
    <t>Torsten</t>
  </si>
  <si>
    <t>Zimmermann</t>
  </si>
  <si>
    <t>SC Borussia Friedr.</t>
  </si>
  <si>
    <t xml:space="preserve">Multi </t>
  </si>
  <si>
    <t>Multi Weit</t>
  </si>
  <si>
    <t>Multi</t>
  </si>
  <si>
    <t>Allround</t>
  </si>
  <si>
    <t>Ziel</t>
  </si>
  <si>
    <t>Zweikampf</t>
  </si>
  <si>
    <t>Britta</t>
  </si>
  <si>
    <t>LD</t>
  </si>
  <si>
    <t>Ausschreibung  wurde durch DAFV genehmigt"</t>
  </si>
  <si>
    <t>Geisler</t>
  </si>
  <si>
    <t>Jürgen</t>
  </si>
  <si>
    <t>Nr.: 03 /2018 gez.: Wolfgang Feige-Lorenz</t>
  </si>
  <si>
    <t>Ergebnisliste Castingsport - Saisonstart SC Borussia Friedrichsfelde am 14. April 2018</t>
  </si>
  <si>
    <t>Oelke</t>
  </si>
  <si>
    <t>Heinz</t>
  </si>
  <si>
    <t>Gath</t>
  </si>
  <si>
    <t>Benjamin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</si>
</sst>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  <numFmt numFmtId="166" formatCode="0.000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5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3" fontId="5" fillId="0" borderId="10" xfId="0" applyNumberFormat="1" applyFont="1" applyFill="1" applyBorder="1" applyAlignment="1" applyProtection="1">
      <alignment shrinkToFit="1"/>
      <protection/>
    </xf>
    <xf numFmtId="164" fontId="5" fillId="0" borderId="1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164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horizontal="center" shrinkToFit="1"/>
      <protection/>
    </xf>
    <xf numFmtId="2" fontId="5" fillId="0" borderId="10" xfId="0" applyNumberFormat="1" applyFont="1" applyFill="1" applyBorder="1" applyAlignment="1" applyProtection="1">
      <alignment horizontal="center" shrinkToFi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 shrinkToFi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5" fillId="0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3" fillId="0" borderId="10" xfId="0" applyFont="1" applyBorder="1" applyAlignment="1">
      <alignment horizontal="center" shrinkToFit="1"/>
    </xf>
    <xf numFmtId="0" fontId="3" fillId="0" borderId="10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left" shrinkToFit="1"/>
    </xf>
    <xf numFmtId="166" fontId="3" fillId="0" borderId="0" xfId="0" applyNumberFormat="1" applyFont="1" applyFill="1" applyBorder="1" applyAlignment="1" applyProtection="1">
      <alignment/>
      <protection/>
    </xf>
    <xf numFmtId="166" fontId="5" fillId="0" borderId="10" xfId="0" applyNumberFormat="1" applyFont="1" applyFill="1" applyBorder="1" applyAlignment="1" applyProtection="1">
      <alignment shrinkToFit="1"/>
      <protection/>
    </xf>
    <xf numFmtId="166" fontId="3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 shrinkToFit="1"/>
      <protection/>
    </xf>
    <xf numFmtId="164" fontId="5" fillId="0" borderId="11" xfId="0" applyNumberFormat="1" applyFont="1" applyFill="1" applyBorder="1" applyAlignment="1" applyProtection="1">
      <alignment horizontal="center" shrinkToFit="1"/>
      <protection/>
    </xf>
    <xf numFmtId="164" fontId="5" fillId="0" borderId="12" xfId="0" applyNumberFormat="1" applyFont="1" applyFill="1" applyBorder="1" applyAlignment="1" applyProtection="1">
      <alignment horizontal="center" shrinkToFit="1"/>
      <protection/>
    </xf>
    <xf numFmtId="4" fontId="5" fillId="0" borderId="11" xfId="0" applyNumberFormat="1" applyFont="1" applyFill="1" applyBorder="1" applyAlignment="1" applyProtection="1">
      <alignment horizontal="center" shrinkToFit="1"/>
      <protection/>
    </xf>
    <xf numFmtId="4" fontId="5" fillId="0" borderId="13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0" fillId="0" borderId="13" xfId="0" applyFont="1" applyBorder="1" applyAlignment="1">
      <alignment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3"/>
  <sheetViews>
    <sheetView tabSelected="1" zoomScale="110" zoomScaleNormal="110" zoomScalePageLayoutView="0" workbookViewId="0" topLeftCell="A1">
      <selection activeCell="AD35" sqref="AD35"/>
    </sheetView>
  </sheetViews>
  <sheetFormatPr defaultColWidth="10.00390625" defaultRowHeight="12.75"/>
  <cols>
    <col min="1" max="1" width="15.421875" style="25" customWidth="1"/>
    <col min="2" max="2" width="10.140625" style="25" customWidth="1"/>
    <col min="3" max="3" width="17.140625" style="25" customWidth="1"/>
    <col min="4" max="4" width="4.57421875" style="6" customWidth="1"/>
    <col min="5" max="5" width="6.421875" style="1" customWidth="1"/>
    <col min="6" max="6" width="8.140625" style="3" customWidth="1"/>
    <col min="7" max="7" width="8.421875" style="2" customWidth="1"/>
    <col min="8" max="8" width="7.8515625" style="3" customWidth="1"/>
    <col min="9" max="9" width="6.57421875" style="7" customWidth="1"/>
    <col min="10" max="10" width="7.57421875" style="7" customWidth="1"/>
    <col min="11" max="11" width="6.7109375" style="3" customWidth="1"/>
    <col min="12" max="13" width="9.421875" style="4" customWidth="1"/>
    <col min="14" max="14" width="3.421875" style="6" customWidth="1"/>
    <col min="15" max="15" width="9.421875" style="5" customWidth="1"/>
    <col min="16" max="16" width="3.8515625" style="6" customWidth="1"/>
    <col min="17" max="17" width="12.28125" style="25" customWidth="1"/>
    <col min="18" max="18" width="9.8515625" style="25" customWidth="1"/>
    <col min="19" max="19" width="16.7109375" style="25" customWidth="1"/>
    <col min="20" max="20" width="5.421875" style="45" customWidth="1"/>
    <col min="21" max="21" width="7.421875" style="3" customWidth="1"/>
    <col min="22" max="22" width="7.140625" style="3" customWidth="1"/>
    <col min="23" max="23" width="7.7109375" style="37" customWidth="1"/>
    <col min="24" max="24" width="7.140625" style="3" customWidth="1"/>
    <col min="25" max="25" width="8.28125" style="5" customWidth="1"/>
    <col min="26" max="26" width="9.140625" style="4" customWidth="1"/>
    <col min="27" max="27" width="3.421875" style="6" customWidth="1"/>
    <col min="28" max="28" width="5.7109375" style="5" customWidth="1"/>
    <col min="29" max="29" width="8.7109375" style="2" customWidth="1"/>
    <col min="30" max="30" width="9.421875" style="53" customWidth="1"/>
    <col min="31" max="32" width="10.00390625" style="5" customWidth="1"/>
    <col min="33" max="33" width="3.7109375" style="6" customWidth="1"/>
    <col min="34" max="16384" width="10.00390625" style="5" customWidth="1"/>
  </cols>
  <sheetData>
    <row r="1" spans="1:33" s="13" customFormat="1" ht="15.75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10"/>
      <c r="L1" s="11"/>
      <c r="M1" s="12" t="s">
        <v>16</v>
      </c>
      <c r="N1" s="38"/>
      <c r="P1" s="14"/>
      <c r="Q1" s="61" t="str">
        <f>A1</f>
        <v>Ergebnisliste Castingsport - Saisonstart SC Borussia Friedrichsfelde am 14. April 2018</v>
      </c>
      <c r="R1" s="61"/>
      <c r="S1" s="61"/>
      <c r="T1" s="61"/>
      <c r="U1" s="61"/>
      <c r="V1" s="61"/>
      <c r="W1" s="61"/>
      <c r="X1" s="61"/>
      <c r="Y1" s="61"/>
      <c r="Z1" s="61"/>
      <c r="AA1" s="42"/>
      <c r="AC1" s="16"/>
      <c r="AD1" s="50"/>
      <c r="AF1" s="13" t="s">
        <v>16</v>
      </c>
      <c r="AG1" s="14"/>
    </row>
    <row r="2" spans="1:33" s="13" customFormat="1" ht="12.75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  <c r="Q2" s="23"/>
      <c r="R2" s="23"/>
      <c r="S2" s="23"/>
      <c r="T2" s="44"/>
      <c r="U2" s="10"/>
      <c r="V2" s="10"/>
      <c r="W2" s="34"/>
      <c r="X2" s="10"/>
      <c r="Z2" s="11"/>
      <c r="AA2" s="14"/>
      <c r="AC2" s="16"/>
      <c r="AD2" s="50"/>
      <c r="AG2" s="14"/>
    </row>
    <row r="3" spans="1:139" s="24" customFormat="1" ht="13.5" customHeight="1">
      <c r="A3" s="24" t="s">
        <v>0</v>
      </c>
      <c r="B3" s="24" t="s">
        <v>1</v>
      </c>
      <c r="C3" s="47" t="s">
        <v>2</v>
      </c>
      <c r="D3" s="24" t="s">
        <v>3</v>
      </c>
      <c r="E3" s="41" t="s">
        <v>4</v>
      </c>
      <c r="F3" s="59" t="s">
        <v>5</v>
      </c>
      <c r="G3" s="62"/>
      <c r="H3" s="62"/>
      <c r="I3" s="41" t="s">
        <v>13</v>
      </c>
      <c r="J3" s="41" t="s">
        <v>19</v>
      </c>
      <c r="K3" s="59" t="s">
        <v>18</v>
      </c>
      <c r="L3" s="60"/>
      <c r="M3" s="57" t="s">
        <v>6</v>
      </c>
      <c r="N3" s="58"/>
      <c r="O3" s="63" t="s">
        <v>7</v>
      </c>
      <c r="P3" s="64"/>
      <c r="Q3" s="24" t="s">
        <v>0</v>
      </c>
      <c r="R3" s="24" t="s">
        <v>1</v>
      </c>
      <c r="S3" s="24" t="s">
        <v>2</v>
      </c>
      <c r="T3" s="28" t="s">
        <v>3</v>
      </c>
      <c r="U3" s="59" t="s">
        <v>20</v>
      </c>
      <c r="V3" s="60"/>
      <c r="W3" s="60"/>
      <c r="X3" s="59" t="s">
        <v>8</v>
      </c>
      <c r="Y3" s="60"/>
      <c r="Z3" s="57" t="s">
        <v>9</v>
      </c>
      <c r="AA3" s="58"/>
      <c r="AB3" s="24" t="s">
        <v>29</v>
      </c>
      <c r="AC3" s="56" t="s">
        <v>30</v>
      </c>
      <c r="AD3" s="51"/>
      <c r="AE3" s="24" t="s">
        <v>31</v>
      </c>
      <c r="AF3" s="24" t="s">
        <v>32</v>
      </c>
      <c r="AG3" s="28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</row>
    <row r="4" spans="3:139" s="24" customFormat="1" ht="13.5" customHeight="1">
      <c r="C4" s="47"/>
      <c r="E4" s="29"/>
      <c r="F4" s="32" t="s">
        <v>10</v>
      </c>
      <c r="G4" s="33" t="s">
        <v>11</v>
      </c>
      <c r="H4" s="32" t="s">
        <v>12</v>
      </c>
      <c r="I4" s="26" t="s">
        <v>16</v>
      </c>
      <c r="J4" s="26" t="s">
        <v>16</v>
      </c>
      <c r="K4" s="32" t="s">
        <v>14</v>
      </c>
      <c r="L4" s="30" t="s">
        <v>15</v>
      </c>
      <c r="M4" s="27"/>
      <c r="N4" s="28" t="s">
        <v>17</v>
      </c>
      <c r="P4" s="28" t="s">
        <v>17</v>
      </c>
      <c r="T4" s="28"/>
      <c r="U4" s="32" t="s">
        <v>10</v>
      </c>
      <c r="V4" s="32" t="s">
        <v>11</v>
      </c>
      <c r="W4" s="35" t="s">
        <v>12</v>
      </c>
      <c r="X4" s="32" t="s">
        <v>14</v>
      </c>
      <c r="Y4" s="24" t="s">
        <v>15</v>
      </c>
      <c r="Z4" s="27"/>
      <c r="AA4" s="28" t="s">
        <v>17</v>
      </c>
      <c r="AB4" s="24" t="s">
        <v>33</v>
      </c>
      <c r="AC4" s="56" t="s">
        <v>14</v>
      </c>
      <c r="AD4" s="51" t="s">
        <v>15</v>
      </c>
      <c r="AE4" s="24" t="s">
        <v>34</v>
      </c>
      <c r="AG4" s="28" t="s">
        <v>17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8" customFormat="1" ht="13.5" customHeight="1">
      <c r="A5" s="39" t="s">
        <v>21</v>
      </c>
      <c r="B5" s="39" t="s">
        <v>22</v>
      </c>
      <c r="C5" s="49" t="s">
        <v>28</v>
      </c>
      <c r="D5" s="18" t="s">
        <v>23</v>
      </c>
      <c r="E5" s="18">
        <v>85</v>
      </c>
      <c r="F5" s="19">
        <v>61</v>
      </c>
      <c r="G5" s="20">
        <v>56.72</v>
      </c>
      <c r="H5" s="19">
        <f>SUM(F5,G5)</f>
        <v>117.72</v>
      </c>
      <c r="I5" s="21">
        <v>96</v>
      </c>
      <c r="J5" s="21">
        <v>85</v>
      </c>
      <c r="K5" s="19">
        <v>77.35</v>
      </c>
      <c r="L5" s="22">
        <f>K5*1.5</f>
        <v>116.02499999999999</v>
      </c>
      <c r="M5" s="22">
        <f>I5+J5+L5</f>
        <v>297.025</v>
      </c>
      <c r="N5" s="17"/>
      <c r="O5" s="22">
        <f>SUM(E5,H5,I5,J5,L5)</f>
        <v>499.745</v>
      </c>
      <c r="P5" s="54">
        <v>1</v>
      </c>
      <c r="Q5" s="39" t="str">
        <f aca="true" t="shared" si="0" ref="Q5:T7">A5</f>
        <v>Wagner</v>
      </c>
      <c r="R5" s="39" t="str">
        <f t="shared" si="0"/>
        <v>Frank</v>
      </c>
      <c r="S5" s="40" t="str">
        <f t="shared" si="0"/>
        <v>SC Borussia Friedr.</v>
      </c>
      <c r="T5" s="46" t="str">
        <f t="shared" si="0"/>
        <v>LM</v>
      </c>
      <c r="U5" s="19">
        <v>65.97</v>
      </c>
      <c r="V5" s="19">
        <v>65.58</v>
      </c>
      <c r="W5" s="36">
        <f>SUM(U5,V5)</f>
        <v>131.55</v>
      </c>
      <c r="X5" s="19">
        <v>109.71</v>
      </c>
      <c r="Y5" s="22">
        <f>X5*1.5</f>
        <v>164.565</v>
      </c>
      <c r="Z5" s="22">
        <f>O5+W5+Y5</f>
        <v>795.8600000000001</v>
      </c>
      <c r="AA5" s="54">
        <v>1</v>
      </c>
      <c r="AB5" s="8">
        <v>90</v>
      </c>
      <c r="AC5" s="20">
        <v>94.71</v>
      </c>
      <c r="AD5" s="52">
        <f>AC5*1.5</f>
        <v>142.065</v>
      </c>
      <c r="AE5" s="52">
        <f>AB5+AD5</f>
        <v>232.065</v>
      </c>
      <c r="AF5" s="22">
        <f>Z5+AE5</f>
        <v>1027.9250000000002</v>
      </c>
      <c r="AG5" s="54">
        <v>1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8" customFormat="1" ht="13.5" customHeight="1">
      <c r="A6" s="39" t="s">
        <v>44</v>
      </c>
      <c r="B6" s="39" t="s">
        <v>45</v>
      </c>
      <c r="C6" s="49" t="s">
        <v>28</v>
      </c>
      <c r="D6" s="43" t="s">
        <v>23</v>
      </c>
      <c r="E6" s="18">
        <v>95</v>
      </c>
      <c r="F6" s="19">
        <v>50.77</v>
      </c>
      <c r="G6" s="20">
        <v>50.61</v>
      </c>
      <c r="H6" s="19">
        <f>SUM(F6,G6)</f>
        <v>101.38</v>
      </c>
      <c r="I6" s="21">
        <v>84</v>
      </c>
      <c r="J6" s="21">
        <v>75</v>
      </c>
      <c r="K6" s="19">
        <v>72.2</v>
      </c>
      <c r="L6" s="22">
        <f>K6*1.5</f>
        <v>108.30000000000001</v>
      </c>
      <c r="M6" s="22">
        <f>I6+J6+L6</f>
        <v>267.3</v>
      </c>
      <c r="N6" s="17"/>
      <c r="O6" s="22">
        <f>SUM(E6,H6,I6,J6,L6)</f>
        <v>463.68</v>
      </c>
      <c r="P6" s="54">
        <v>2</v>
      </c>
      <c r="Q6" s="39" t="str">
        <f t="shared" si="0"/>
        <v>Gath</v>
      </c>
      <c r="R6" s="39" t="str">
        <f t="shared" si="0"/>
        <v>Benjamin</v>
      </c>
      <c r="S6" s="40" t="str">
        <f t="shared" si="0"/>
        <v>SC Borussia Friedr.</v>
      </c>
      <c r="T6" s="46" t="str">
        <f t="shared" si="0"/>
        <v>LM</v>
      </c>
      <c r="U6" s="19">
        <v>69.27</v>
      </c>
      <c r="V6" s="19">
        <v>67.73</v>
      </c>
      <c r="W6" s="36">
        <f>SUM(U6,V6)</f>
        <v>137</v>
      </c>
      <c r="X6" s="19">
        <v>105.81</v>
      </c>
      <c r="Y6" s="22">
        <f>X6*1.5</f>
        <v>158.715</v>
      </c>
      <c r="Z6" s="22">
        <f>O6+W6+Y6</f>
        <v>759.3950000000001</v>
      </c>
      <c r="AA6" s="54">
        <v>2</v>
      </c>
      <c r="AB6" s="8">
        <v>80</v>
      </c>
      <c r="AC6" s="20">
        <v>97.71</v>
      </c>
      <c r="AD6" s="52">
        <f>AC6*1.5</f>
        <v>146.565</v>
      </c>
      <c r="AE6" s="52">
        <f>AB6+AD6</f>
        <v>226.565</v>
      </c>
      <c r="AF6" s="22">
        <f>Z6+AE6</f>
        <v>985.96</v>
      </c>
      <c r="AG6" s="54">
        <v>2</v>
      </c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39" s="8" customFormat="1" ht="13.5" customHeight="1">
      <c r="A7" s="39" t="s">
        <v>25</v>
      </c>
      <c r="B7" s="39" t="s">
        <v>26</v>
      </c>
      <c r="C7" s="49" t="s">
        <v>28</v>
      </c>
      <c r="D7" s="18" t="s">
        <v>23</v>
      </c>
      <c r="E7" s="18">
        <v>85</v>
      </c>
      <c r="F7" s="19">
        <v>51.39</v>
      </c>
      <c r="G7" s="20">
        <v>49.91</v>
      </c>
      <c r="H7" s="19">
        <f>SUM(F7,G7)</f>
        <v>101.3</v>
      </c>
      <c r="I7" s="21">
        <v>94</v>
      </c>
      <c r="J7" s="21">
        <v>85</v>
      </c>
      <c r="K7" s="19">
        <v>64.5</v>
      </c>
      <c r="L7" s="22">
        <f>K7*1.5</f>
        <v>96.75</v>
      </c>
      <c r="M7" s="22">
        <f>I7+J7+L7</f>
        <v>275.75</v>
      </c>
      <c r="N7" s="17"/>
      <c r="O7" s="22">
        <f>SUM(E7,H7,I7,J7,L7)</f>
        <v>462.05</v>
      </c>
      <c r="P7" s="54">
        <v>3</v>
      </c>
      <c r="Q7" s="39" t="str">
        <f t="shared" si="0"/>
        <v>Hüter</v>
      </c>
      <c r="R7" s="39" t="str">
        <f t="shared" si="0"/>
        <v>Torsten</v>
      </c>
      <c r="S7" s="40" t="str">
        <f t="shared" si="0"/>
        <v>SC Borussia Friedr.</v>
      </c>
      <c r="T7" s="46" t="str">
        <f t="shared" si="0"/>
        <v>LM</v>
      </c>
      <c r="U7" s="19">
        <v>67.88</v>
      </c>
      <c r="V7" s="19">
        <v>67.7</v>
      </c>
      <c r="W7" s="36">
        <f>SUM(U7,V7)</f>
        <v>135.57999999999998</v>
      </c>
      <c r="X7" s="19">
        <v>78</v>
      </c>
      <c r="Y7" s="22">
        <f>X7*1.5</f>
        <v>117</v>
      </c>
      <c r="Z7" s="22">
        <f>O7+W7+Y7</f>
        <v>714.63</v>
      </c>
      <c r="AA7" s="54">
        <v>3</v>
      </c>
      <c r="AC7" s="20"/>
      <c r="AD7" s="52"/>
      <c r="AE7" s="52"/>
      <c r="AF7" s="22"/>
      <c r="AG7" s="54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8" customFormat="1" ht="13.5" customHeight="1">
      <c r="A8" s="39"/>
      <c r="B8" s="39"/>
      <c r="C8" s="49"/>
      <c r="D8" s="18"/>
      <c r="E8" s="18"/>
      <c r="F8" s="19"/>
      <c r="G8" s="20"/>
      <c r="H8" s="19"/>
      <c r="I8" s="21"/>
      <c r="J8" s="21"/>
      <c r="K8" s="19"/>
      <c r="L8" s="22"/>
      <c r="M8" s="22"/>
      <c r="N8" s="17"/>
      <c r="O8" s="22"/>
      <c r="P8" s="54"/>
      <c r="Q8" s="39"/>
      <c r="R8" s="39"/>
      <c r="S8" s="40"/>
      <c r="T8" s="46"/>
      <c r="U8" s="19"/>
      <c r="V8" s="19"/>
      <c r="W8" s="36"/>
      <c r="X8" s="19"/>
      <c r="Y8" s="22"/>
      <c r="Z8" s="22"/>
      <c r="AA8" s="54"/>
      <c r="AC8" s="20"/>
      <c r="AD8" s="52"/>
      <c r="AE8" s="52"/>
      <c r="AF8" s="22"/>
      <c r="AG8" s="54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39" s="8" customFormat="1" ht="13.5" customHeight="1">
      <c r="A9" s="39" t="s">
        <v>38</v>
      </c>
      <c r="B9" s="39" t="s">
        <v>39</v>
      </c>
      <c r="C9" s="49" t="s">
        <v>28</v>
      </c>
      <c r="D9" s="18" t="s">
        <v>24</v>
      </c>
      <c r="E9" s="18">
        <v>80</v>
      </c>
      <c r="F9" s="19">
        <v>39.54</v>
      </c>
      <c r="G9" s="20">
        <v>38.85</v>
      </c>
      <c r="H9" s="19">
        <f>SUM(F9,G9)</f>
        <v>78.39</v>
      </c>
      <c r="I9" s="21">
        <v>88</v>
      </c>
      <c r="J9" s="21">
        <v>70</v>
      </c>
      <c r="K9" s="19">
        <v>55.14</v>
      </c>
      <c r="L9" s="22">
        <f>K9*1.5</f>
        <v>82.71000000000001</v>
      </c>
      <c r="M9" s="22">
        <f>I9+J9+L9</f>
        <v>240.71</v>
      </c>
      <c r="N9" s="17"/>
      <c r="O9" s="22">
        <f>SUM(E9,H9,I9,J9,L9)</f>
        <v>399.1</v>
      </c>
      <c r="P9" s="54">
        <v>2</v>
      </c>
      <c r="Q9" s="39" t="str">
        <f>A9</f>
        <v>Geisler</v>
      </c>
      <c r="R9" s="39" t="str">
        <f>B9</f>
        <v>Jürgen</v>
      </c>
      <c r="S9" s="40" t="str">
        <f>C9</f>
        <v>SC Borussia Friedr.</v>
      </c>
      <c r="T9" s="46" t="str">
        <f>D9</f>
        <v>S</v>
      </c>
      <c r="U9" s="19">
        <v>46.13</v>
      </c>
      <c r="V9" s="19">
        <v>45.4</v>
      </c>
      <c r="W9" s="36">
        <f>SUM(U9,V9)</f>
        <v>91.53</v>
      </c>
      <c r="X9" s="19">
        <v>80.98</v>
      </c>
      <c r="Y9" s="22">
        <f>X9*1.5</f>
        <v>121.47</v>
      </c>
      <c r="Z9" s="22">
        <f>O9+W9+Y9</f>
        <v>612.1</v>
      </c>
      <c r="AA9" s="54">
        <v>1</v>
      </c>
      <c r="AC9" s="20"/>
      <c r="AD9" s="52"/>
      <c r="AE9" s="52"/>
      <c r="AF9" s="22"/>
      <c r="AG9" s="17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</row>
    <row r="10" spans="1:139" s="8" customFormat="1" ht="13.5" customHeight="1">
      <c r="A10" s="39" t="s">
        <v>42</v>
      </c>
      <c r="B10" s="39" t="s">
        <v>43</v>
      </c>
      <c r="C10" s="49" t="s">
        <v>28</v>
      </c>
      <c r="D10" s="18" t="s">
        <v>24</v>
      </c>
      <c r="E10" s="18">
        <v>90</v>
      </c>
      <c r="F10" s="19">
        <v>47.61</v>
      </c>
      <c r="G10" s="20">
        <v>45.12</v>
      </c>
      <c r="H10" s="19">
        <f>SUM(F10,G10)</f>
        <v>92.72999999999999</v>
      </c>
      <c r="I10" s="21">
        <v>94</v>
      </c>
      <c r="J10" s="21">
        <v>80</v>
      </c>
      <c r="K10" s="19">
        <v>68.74</v>
      </c>
      <c r="L10" s="22">
        <f>K10*1.5</f>
        <v>103.10999999999999</v>
      </c>
      <c r="M10" s="22">
        <f>I10+J10+L10</f>
        <v>277.11</v>
      </c>
      <c r="N10" s="17"/>
      <c r="O10" s="22">
        <f>SUM(E10,H10,I10,J10,L10)</f>
        <v>459.84000000000003</v>
      </c>
      <c r="P10" s="54">
        <v>1</v>
      </c>
      <c r="Q10" s="39"/>
      <c r="R10" s="39"/>
      <c r="S10" s="40"/>
      <c r="T10" s="46"/>
      <c r="U10" s="19"/>
      <c r="V10" s="19"/>
      <c r="W10" s="36"/>
      <c r="X10" s="19"/>
      <c r="Y10" s="22"/>
      <c r="Z10" s="22"/>
      <c r="AA10" s="54"/>
      <c r="AC10" s="20"/>
      <c r="AD10" s="52"/>
      <c r="AE10" s="52"/>
      <c r="AF10" s="22"/>
      <c r="AG10" s="54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39" s="8" customFormat="1" ht="13.5" customHeight="1">
      <c r="A11" s="39"/>
      <c r="B11" s="39"/>
      <c r="C11" s="49"/>
      <c r="D11" s="18"/>
      <c r="E11" s="18"/>
      <c r="F11" s="19"/>
      <c r="G11" s="20"/>
      <c r="H11" s="19"/>
      <c r="I11" s="21"/>
      <c r="J11" s="21"/>
      <c r="K11" s="19"/>
      <c r="L11" s="22"/>
      <c r="M11" s="22"/>
      <c r="N11" s="17"/>
      <c r="O11" s="22"/>
      <c r="P11" s="54"/>
      <c r="Q11" s="39"/>
      <c r="R11" s="39"/>
      <c r="S11" s="40"/>
      <c r="T11" s="46"/>
      <c r="U11" s="19"/>
      <c r="V11" s="19"/>
      <c r="W11" s="36"/>
      <c r="X11" s="19"/>
      <c r="Y11" s="22"/>
      <c r="Z11" s="22"/>
      <c r="AA11" s="54"/>
      <c r="AC11" s="20"/>
      <c r="AD11" s="52"/>
      <c r="AE11" s="52"/>
      <c r="AF11" s="22"/>
      <c r="AG11" s="17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s="8" customFormat="1" ht="13.5" customHeight="1">
      <c r="A12" s="39" t="s">
        <v>27</v>
      </c>
      <c r="B12" s="39" t="s">
        <v>35</v>
      </c>
      <c r="C12" s="49" t="s">
        <v>28</v>
      </c>
      <c r="D12" s="18" t="s">
        <v>36</v>
      </c>
      <c r="E12" s="18">
        <v>85</v>
      </c>
      <c r="F12" s="19">
        <v>44.07</v>
      </c>
      <c r="G12" s="20">
        <v>42.35</v>
      </c>
      <c r="H12" s="19">
        <f>SUM(F12,G12)</f>
        <v>86.42</v>
      </c>
      <c r="I12" s="21">
        <v>90</v>
      </c>
      <c r="J12" s="21">
        <v>85</v>
      </c>
      <c r="K12" s="19">
        <v>52.1</v>
      </c>
      <c r="L12" s="22">
        <f>K12*1.5</f>
        <v>78.15</v>
      </c>
      <c r="M12" s="22">
        <f>I12+J12+L12</f>
        <v>253.15</v>
      </c>
      <c r="N12" s="17"/>
      <c r="O12" s="22">
        <f>SUM(E12,H12,I12,J12,L12)</f>
        <v>424.57000000000005</v>
      </c>
      <c r="P12" s="54">
        <v>1</v>
      </c>
      <c r="Q12" s="39"/>
      <c r="R12" s="39"/>
      <c r="S12" s="40"/>
      <c r="T12" s="46"/>
      <c r="U12" s="19"/>
      <c r="V12" s="19"/>
      <c r="W12" s="36"/>
      <c r="X12" s="19"/>
      <c r="Y12" s="22"/>
      <c r="Z12" s="22"/>
      <c r="AA12" s="54"/>
      <c r="AC12" s="20"/>
      <c r="AD12" s="52"/>
      <c r="AE12" s="52"/>
      <c r="AF12" s="22"/>
      <c r="AG12" s="17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</row>
    <row r="13" spans="1:139" s="8" customFormat="1" ht="13.5" customHeight="1">
      <c r="A13" s="39"/>
      <c r="B13" s="39"/>
      <c r="C13" s="49"/>
      <c r="D13" s="18"/>
      <c r="E13" s="18"/>
      <c r="F13" s="19"/>
      <c r="G13" s="20"/>
      <c r="H13" s="19"/>
      <c r="I13" s="21"/>
      <c r="J13" s="21"/>
      <c r="K13" s="19"/>
      <c r="L13" s="22"/>
      <c r="M13" s="22"/>
      <c r="N13" s="54"/>
      <c r="O13" s="22"/>
      <c r="P13" s="54"/>
      <c r="Q13" s="39"/>
      <c r="R13" s="39"/>
      <c r="S13" s="40"/>
      <c r="T13" s="46"/>
      <c r="U13" s="19"/>
      <c r="V13" s="19"/>
      <c r="W13" s="36"/>
      <c r="X13" s="19"/>
      <c r="Y13" s="22"/>
      <c r="Z13" s="22"/>
      <c r="AA13" s="17"/>
      <c r="AC13" s="20"/>
      <c r="AD13" s="52"/>
      <c r="AE13" s="52"/>
      <c r="AF13" s="22"/>
      <c r="AG13" s="17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</row>
    <row r="14" spans="1:33" s="13" customFormat="1" ht="13.5" customHeight="1">
      <c r="A14" s="39"/>
      <c r="B14" s="39"/>
      <c r="C14" s="49"/>
      <c r="D14" s="18"/>
      <c r="E14" s="18"/>
      <c r="F14" s="19"/>
      <c r="G14" s="20"/>
      <c r="H14" s="19"/>
      <c r="I14" s="21"/>
      <c r="J14" s="21"/>
      <c r="K14" s="19"/>
      <c r="L14" s="22"/>
      <c r="M14" s="22"/>
      <c r="N14" s="54"/>
      <c r="O14" s="22"/>
      <c r="P14" s="17"/>
      <c r="Q14" s="39"/>
      <c r="R14" s="39"/>
      <c r="S14" s="40"/>
      <c r="T14" s="46"/>
      <c r="U14" s="19"/>
      <c r="V14" s="19"/>
      <c r="W14" s="36"/>
      <c r="X14" s="19"/>
      <c r="Y14" s="22"/>
      <c r="Z14" s="22"/>
      <c r="AA14" s="17"/>
      <c r="AB14" s="8"/>
      <c r="AC14" s="20"/>
      <c r="AD14" s="52"/>
      <c r="AE14" s="52"/>
      <c r="AF14" s="22"/>
      <c r="AG14" s="17"/>
    </row>
    <row r="15" spans="1:139" s="8" customFormat="1" ht="13.5" customHeight="1">
      <c r="A15" s="39"/>
      <c r="B15" s="39"/>
      <c r="C15" s="49"/>
      <c r="D15" s="18"/>
      <c r="E15" s="18"/>
      <c r="F15" s="55"/>
      <c r="G15" s="20"/>
      <c r="H15" s="19"/>
      <c r="I15" s="21"/>
      <c r="J15" s="21"/>
      <c r="K15" s="19"/>
      <c r="L15" s="22"/>
      <c r="M15" s="22"/>
      <c r="N15" s="54"/>
      <c r="O15" s="22"/>
      <c r="P15" s="54"/>
      <c r="Q15" s="39"/>
      <c r="R15" s="39"/>
      <c r="S15" s="40"/>
      <c r="T15" s="46"/>
      <c r="U15" s="19"/>
      <c r="V15" s="19"/>
      <c r="W15" s="36"/>
      <c r="X15" s="19"/>
      <c r="Y15" s="22"/>
      <c r="Z15" s="22"/>
      <c r="AA15" s="48"/>
      <c r="AC15" s="20"/>
      <c r="AD15" s="52"/>
      <c r="AE15" s="52"/>
      <c r="AF15" s="22"/>
      <c r="AG15" s="17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</row>
    <row r="16" spans="1:33" s="13" customFormat="1" ht="13.5" customHeight="1">
      <c r="A16" s="39"/>
      <c r="B16" s="39"/>
      <c r="C16" s="49"/>
      <c r="D16" s="18"/>
      <c r="E16" s="18"/>
      <c r="F16" s="19"/>
      <c r="G16" s="20"/>
      <c r="H16" s="19"/>
      <c r="I16" s="21"/>
      <c r="J16" s="21"/>
      <c r="K16" s="19"/>
      <c r="L16" s="22"/>
      <c r="M16" s="22"/>
      <c r="N16" s="17"/>
      <c r="O16" s="22"/>
      <c r="P16" s="17"/>
      <c r="Q16" s="39"/>
      <c r="R16" s="39"/>
      <c r="S16" s="40"/>
      <c r="T16" s="46"/>
      <c r="U16" s="19"/>
      <c r="V16" s="19"/>
      <c r="W16" s="36"/>
      <c r="X16" s="19"/>
      <c r="Y16" s="22"/>
      <c r="Z16" s="22"/>
      <c r="AA16" s="17"/>
      <c r="AB16" s="8"/>
      <c r="AC16" s="20"/>
      <c r="AD16" s="52"/>
      <c r="AE16" s="52"/>
      <c r="AF16" s="22"/>
      <c r="AG16" s="17"/>
    </row>
    <row r="17" spans="1:33" s="13" customFormat="1" ht="13.5" customHeight="1">
      <c r="A17" s="39"/>
      <c r="B17" s="39"/>
      <c r="C17" s="49"/>
      <c r="D17" s="18"/>
      <c r="E17" s="43"/>
      <c r="F17" s="19"/>
      <c r="G17" s="20"/>
      <c r="H17" s="19"/>
      <c r="I17" s="8"/>
      <c r="J17" s="21"/>
      <c r="K17" s="19"/>
      <c r="L17" s="22"/>
      <c r="M17" s="22"/>
      <c r="N17" s="54"/>
      <c r="O17" s="22"/>
      <c r="P17" s="8"/>
      <c r="Q17" s="39"/>
      <c r="R17" s="39"/>
      <c r="S17" s="40"/>
      <c r="T17" s="46"/>
      <c r="U17" s="19"/>
      <c r="V17" s="19"/>
      <c r="W17" s="36"/>
      <c r="X17" s="19"/>
      <c r="Y17" s="22"/>
      <c r="Z17" s="22"/>
      <c r="AA17" s="17"/>
      <c r="AD17" s="50"/>
      <c r="AG17" s="14"/>
    </row>
    <row r="18" spans="1:33" s="13" customFormat="1" ht="13.5" customHeight="1">
      <c r="A18" s="39"/>
      <c r="B18" s="39"/>
      <c r="C18" s="49"/>
      <c r="D18" s="18"/>
      <c r="E18" s="18"/>
      <c r="F18" s="19"/>
      <c r="G18" s="20"/>
      <c r="H18" s="19"/>
      <c r="I18" s="8"/>
      <c r="J18" s="21"/>
      <c r="K18" s="19"/>
      <c r="L18" s="22"/>
      <c r="M18" s="22"/>
      <c r="N18" s="54"/>
      <c r="O18" s="22"/>
      <c r="P18" s="54"/>
      <c r="Q18" s="39"/>
      <c r="R18" s="39"/>
      <c r="S18" s="40"/>
      <c r="T18" s="46"/>
      <c r="U18" s="19"/>
      <c r="V18" s="19"/>
      <c r="W18" s="36"/>
      <c r="X18" s="19"/>
      <c r="Y18" s="22"/>
      <c r="Z18" s="22"/>
      <c r="AA18" s="48"/>
      <c r="AC18" s="16" t="s">
        <v>40</v>
      </c>
      <c r="AD18" s="50"/>
      <c r="AG18" s="14"/>
    </row>
    <row r="19" spans="1:33" s="13" customFormat="1" ht="13.5" customHeight="1">
      <c r="A19" s="39"/>
      <c r="B19" s="39"/>
      <c r="C19" s="49"/>
      <c r="D19" s="18"/>
      <c r="E19" s="18"/>
      <c r="F19" s="19"/>
      <c r="G19" s="20"/>
      <c r="H19" s="19"/>
      <c r="I19" s="8"/>
      <c r="J19" s="21"/>
      <c r="K19" s="19"/>
      <c r="L19" s="22"/>
      <c r="M19" s="22"/>
      <c r="N19" s="54"/>
      <c r="O19" s="22"/>
      <c r="P19" s="8"/>
      <c r="Q19" s="39"/>
      <c r="R19" s="39"/>
      <c r="S19" s="40"/>
      <c r="T19" s="46"/>
      <c r="U19" s="19"/>
      <c r="V19" s="19"/>
      <c r="W19" s="36"/>
      <c r="X19" s="19"/>
      <c r="Y19" s="22"/>
      <c r="Z19" s="22"/>
      <c r="AA19" s="48"/>
      <c r="AC19" s="16" t="s">
        <v>37</v>
      </c>
      <c r="AD19" s="50"/>
      <c r="AG19" s="14"/>
    </row>
    <row r="20" spans="1:33" s="13" customFormat="1" ht="13.5" customHeight="1">
      <c r="A20" s="39"/>
      <c r="B20" s="39"/>
      <c r="C20" s="49"/>
      <c r="D20" s="18"/>
      <c r="E20" s="18"/>
      <c r="F20" s="19"/>
      <c r="G20" s="20"/>
      <c r="H20" s="19"/>
      <c r="I20" s="8"/>
      <c r="J20" s="21"/>
      <c r="K20" s="19"/>
      <c r="L20" s="22"/>
      <c r="M20" s="22"/>
      <c r="N20" s="54"/>
      <c r="O20" s="22"/>
      <c r="P20" s="17"/>
      <c r="Q20" s="39"/>
      <c r="R20" s="39"/>
      <c r="S20" s="40"/>
      <c r="T20" s="46"/>
      <c r="U20" s="19"/>
      <c r="V20" s="19"/>
      <c r="W20" s="36"/>
      <c r="X20" s="19"/>
      <c r="Y20" s="22"/>
      <c r="Z20" s="22"/>
      <c r="AA20" s="17"/>
      <c r="AC20" s="16"/>
      <c r="AD20" s="50"/>
      <c r="AG20" s="14"/>
    </row>
    <row r="21" spans="1:33" s="13" customFormat="1" ht="13.5" customHeight="1">
      <c r="A21" s="39"/>
      <c r="B21" s="39"/>
      <c r="C21" s="49"/>
      <c r="D21" s="18"/>
      <c r="E21" s="18"/>
      <c r="F21" s="19"/>
      <c r="G21" s="20"/>
      <c r="H21" s="19"/>
      <c r="I21" s="8"/>
      <c r="J21" s="21"/>
      <c r="K21" s="19"/>
      <c r="L21" s="22"/>
      <c r="M21" s="22"/>
      <c r="N21" s="54"/>
      <c r="O21" s="22"/>
      <c r="P21" s="8"/>
      <c r="Q21" s="39"/>
      <c r="R21" s="39"/>
      <c r="S21" s="40"/>
      <c r="T21" s="46"/>
      <c r="U21" s="19"/>
      <c r="V21" s="19"/>
      <c r="W21" s="36"/>
      <c r="X21" s="19"/>
      <c r="Y21" s="22"/>
      <c r="Z21" s="22"/>
      <c r="AA21" s="17"/>
      <c r="AC21" s="16"/>
      <c r="AD21" s="53"/>
      <c r="AE21" s="5"/>
      <c r="AF21" s="5"/>
      <c r="AG21" s="6"/>
    </row>
    <row r="22" ht="12.75">
      <c r="AC22" s="16"/>
    </row>
    <row r="23" spans="29:33" ht="12.75">
      <c r="AC23" s="5"/>
      <c r="AD23" s="5"/>
      <c r="AG23" s="5"/>
    </row>
    <row r="26" ht="0" customHeight="1" hidden="1"/>
  </sheetData>
  <sheetProtection/>
  <mergeCells count="9">
    <mergeCell ref="Z3:AA3"/>
    <mergeCell ref="M3:N3"/>
    <mergeCell ref="K3:L3"/>
    <mergeCell ref="Q1:Z1"/>
    <mergeCell ref="F3:H3"/>
    <mergeCell ref="A1:J1"/>
    <mergeCell ref="U3:W3"/>
    <mergeCell ref="X3:Y3"/>
    <mergeCell ref="O3:P3"/>
  </mergeCells>
  <printOptions/>
  <pageMargins left="0.3937007874015748" right="0.1968503937007874" top="0.5905511811023623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2018-04-14T11:46:04Z</cp:lastPrinted>
  <dcterms:created xsi:type="dcterms:W3CDTF">2000-04-20T06:06:45Z</dcterms:created>
  <dcterms:modified xsi:type="dcterms:W3CDTF">2018-04-23T15:48:36Z</dcterms:modified>
  <cp:category/>
  <cp:version/>
  <cp:contentType/>
  <cp:contentStatus/>
</cp:coreProperties>
</file>